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3828" activeTab="0"/>
  </bookViews>
  <sheets>
    <sheet name="glowny" sheetId="1" r:id="rId1"/>
    <sheet name="Arkusz1" sheetId="2" r:id="rId2"/>
    <sheet name="slownie1" sheetId="3" state="hidden" r:id="rId3"/>
    <sheet name="slownie2" sheetId="4" state="hidden" r:id="rId4"/>
    <sheet name="slownie3" sheetId="5" state="hidden" r:id="rId5"/>
    <sheet name="kategorie" sheetId="6" r:id="rId6"/>
  </sheets>
  <definedNames>
    <definedName name="_xlnm.Print_Area" localSheetId="0">'glowny'!$A$3:$V$225</definedName>
    <definedName name="Z_D7421A46_DD50_4A50_AB37_B09B96564F6F_.wvu.PrintArea" localSheetId="0">'glowny'!$B$4:$V$225</definedName>
  </definedNames>
  <calcPr fullCalcOnLoad="1"/>
</workbook>
</file>

<file path=xl/sharedStrings.xml><?xml version="1.0" encoding="utf-8"?>
<sst xmlns="http://schemas.openxmlformats.org/spreadsheetml/2006/main" count="317" uniqueCount="254">
  <si>
    <t>jeżeli "naście"</t>
  </si>
  <si>
    <t>0-5</t>
  </si>
  <si>
    <t>6-9</t>
  </si>
  <si>
    <t>dodatek</t>
  </si>
  <si>
    <t>sumuj te ciągi</t>
  </si>
  <si>
    <t>Załącznik nr 1 do Regulaminu Udzielania Zamówień Publicznych w NIGRiR</t>
  </si>
  <si>
    <t>Nazwa komórki organizacyjnej</t>
  </si>
  <si>
    <t>składającej wniosek</t>
  </si>
  <si>
    <t>WNIOSEK</t>
  </si>
  <si>
    <t>o udzielenie zamówienia publicznego</t>
  </si>
  <si>
    <t>data sporządzenia wniosku</t>
  </si>
  <si>
    <r>
      <t xml:space="preserve">CZEŚĆ I </t>
    </r>
    <r>
      <rPr>
        <i/>
        <sz val="10"/>
        <rFont val="Arial"/>
        <family val="0"/>
      </rPr>
      <t>(wypełnia wnioskujący o udzielenie zamówienia)</t>
    </r>
  </si>
  <si>
    <t>1.</t>
  </si>
  <si>
    <t>Przedmiot zamówienia:</t>
  </si>
  <si>
    <t>1.1</t>
  </si>
  <si>
    <t>dostawa</t>
  </si>
  <si>
    <t>usługa</t>
  </si>
  <si>
    <t>robota budowlana</t>
  </si>
  <si>
    <t>1.2</t>
  </si>
  <si>
    <r>
      <t xml:space="preserve">Opis przedmiotu zamówienia </t>
    </r>
    <r>
      <rPr>
        <i/>
        <sz val="10"/>
        <rFont val="Arial"/>
        <family val="0"/>
      </rPr>
      <t>(opis powinien być sporządzony w sposób jednoznaczny i wyczerpujący</t>
    </r>
  </si>
  <si>
    <t>1.3</t>
  </si>
  <si>
    <t>Uzasadnienie wniosku:</t>
  </si>
  <si>
    <t>1.4</t>
  </si>
  <si>
    <t>Ustalona z należytą starannością wartość zamówienia wynosi:</t>
  </si>
  <si>
    <t>1.4.1</t>
  </si>
  <si>
    <t>netto:</t>
  </si>
  <si>
    <t>% VAT</t>
  </si>
  <si>
    <t>1.4.2</t>
  </si>
  <si>
    <t>netto ogółem</t>
  </si>
  <si>
    <t>1.4.3</t>
  </si>
  <si>
    <t>1.4.4</t>
  </si>
  <si>
    <t>1.4.5</t>
  </si>
  <si>
    <t>ogółem netto 
słownie:</t>
  </si>
  <si>
    <t>brutto dla:</t>
  </si>
  <si>
    <t>Słownie:</t>
  </si>
  <si>
    <t>brutto ogółem</t>
  </si>
  <si>
    <t>ogółem brutto 
słownie:</t>
  </si>
  <si>
    <t>1.4.4.</t>
  </si>
  <si>
    <t>1</t>
  </si>
  <si>
    <t>Wyroby ortopedyczne (implanty, stabilizacje, systemy rewizyjne)</t>
  </si>
  <si>
    <t>2</t>
  </si>
  <si>
    <t>Dodatkowe wyroby ortopedyczne (śruby, cement, wkręty, klamry, podstawowe narzędzia do operacji)</t>
  </si>
  <si>
    <t>3</t>
  </si>
  <si>
    <t>Leki spoza umów przetargowych lub receptariusza</t>
  </si>
  <si>
    <t>4</t>
  </si>
  <si>
    <t>Leki biologiczne spoza umów przetargowych</t>
  </si>
  <si>
    <t>5</t>
  </si>
  <si>
    <t>Preparaty do żywienia dojelitowego i pozajelitowego</t>
  </si>
  <si>
    <t>6</t>
  </si>
  <si>
    <t>Wyroby medyczne (igły, strzykawki, opatrunki, dreny, materiały operacyjne)</t>
  </si>
  <si>
    <t>7</t>
  </si>
  <si>
    <t>1.5</t>
  </si>
  <si>
    <t>Środki dezynfekcyjne, opakowania do sterylizacji, akcesoria do systemu sterylizacji plazmowej</t>
  </si>
  <si>
    <t>Wartość zamówienia ustalono dnia</t>
  </si>
  <si>
    <t>8</t>
  </si>
  <si>
    <t>Rękawice diagnostyczne</t>
  </si>
  <si>
    <t>9</t>
  </si>
  <si>
    <t>Odczynniki diagnostyczne (podłoża do hodowli drobnoustrojów, krew, testy, krążki)</t>
  </si>
  <si>
    <t>10</t>
  </si>
  <si>
    <t>Materiały kontrolne do Pracowni Mikrobiologii</t>
  </si>
  <si>
    <t>11</t>
  </si>
  <si>
    <t>Akcesoria laboratoryjne (próbowki, pipety, płytki)</t>
  </si>
  <si>
    <t>12</t>
  </si>
  <si>
    <t>Utrzymanie domen internetowych</t>
  </si>
  <si>
    <t>13</t>
  </si>
  <si>
    <t>Zakup drobnego sprzętu do bieżącej działalności IT</t>
  </si>
  <si>
    <t>14</t>
  </si>
  <si>
    <t>Zakup urządzeń komputerowych</t>
  </si>
  <si>
    <t>15</t>
  </si>
  <si>
    <t>Zakup drukarek, niszczarek</t>
  </si>
  <si>
    <t>16</t>
  </si>
  <si>
    <t>Zakup tonerów</t>
  </si>
  <si>
    <t>17</t>
  </si>
  <si>
    <t>Modyfikacji informatycznych sieci (sieć szkieletowa, sieć lokalna)</t>
  </si>
  <si>
    <t>18</t>
  </si>
  <si>
    <t>Drobny sprzęt medyczny</t>
  </si>
  <si>
    <t>19</t>
  </si>
  <si>
    <t>Sprzęt rehabilitacyjny</t>
  </si>
  <si>
    <t>20</t>
  </si>
  <si>
    <t xml:space="preserve">Przeglady techniczne aparatury medycznej </t>
  </si>
  <si>
    <t>21</t>
  </si>
  <si>
    <t>Naprawa aparatury medycznej</t>
  </si>
  <si>
    <t>22</t>
  </si>
  <si>
    <t>Gazy techniczne</t>
  </si>
  <si>
    <t>23</t>
  </si>
  <si>
    <t>Materiały budowlane</t>
  </si>
  <si>
    <t>24</t>
  </si>
  <si>
    <t>Materiały do central wentylacyjnych (filtry)</t>
  </si>
  <si>
    <t>25</t>
  </si>
  <si>
    <t>Materiały elektryczne (żródła światła)</t>
  </si>
  <si>
    <t>26</t>
  </si>
  <si>
    <t>Meble medyczne</t>
  </si>
  <si>
    <t>27</t>
  </si>
  <si>
    <t>Meble</t>
  </si>
  <si>
    <t>28</t>
  </si>
  <si>
    <t>Zakup drobnego sprzętu elektronicznego (telefony, czajniki)</t>
  </si>
  <si>
    <t>29</t>
  </si>
  <si>
    <t>Narzędzia - dział techniczny</t>
  </si>
  <si>
    <t>30</t>
  </si>
  <si>
    <t>Artykuły biurowe</t>
  </si>
  <si>
    <t>31</t>
  </si>
  <si>
    <t>Zakup pieczątek, wizytówek</t>
  </si>
  <si>
    <t>32</t>
  </si>
  <si>
    <t>Druki, recepty</t>
  </si>
  <si>
    <t>33</t>
  </si>
  <si>
    <t>Materiały sanitarne</t>
  </si>
  <si>
    <t>34</t>
  </si>
  <si>
    <t>Odzież ochronna</t>
  </si>
  <si>
    <t>35</t>
  </si>
  <si>
    <t>Środki czystości, worki foliowe</t>
  </si>
  <si>
    <t>36</t>
  </si>
  <si>
    <t>Artykuły spożywcze</t>
  </si>
  <si>
    <t>37</t>
  </si>
  <si>
    <t>Posiłki regeneracyjne</t>
  </si>
  <si>
    <t>38</t>
  </si>
  <si>
    <t>Żywienie pacjentów</t>
  </si>
  <si>
    <t>39</t>
  </si>
  <si>
    <t>Zakup wody dla pracowników w okresie letnim</t>
  </si>
  <si>
    <t>40</t>
  </si>
  <si>
    <t>Ogłoszenia prasowe</t>
  </si>
  <si>
    <t>41</t>
  </si>
  <si>
    <t>Prasa, prenumeraty, dostęp do serwisów internetowych</t>
  </si>
  <si>
    <t>42</t>
  </si>
  <si>
    <t>Czyszczenie kanalizacji sanitarnej i deszczowej</t>
  </si>
  <si>
    <t>43</t>
  </si>
  <si>
    <t>Czyszczenie kanałów wentylacyjnych</t>
  </si>
  <si>
    <t>44</t>
  </si>
  <si>
    <t>Odbiór,utylizacja, recykling odpadów</t>
  </si>
  <si>
    <t>45</t>
  </si>
  <si>
    <t>Dezynfekcja</t>
  </si>
  <si>
    <t>46</t>
  </si>
  <si>
    <t>Konserwacja terenów zielonych</t>
  </si>
  <si>
    <t>47</t>
  </si>
  <si>
    <t xml:space="preserve">Przeglądy techniczne samochodów transportowych </t>
  </si>
  <si>
    <t>48</t>
  </si>
  <si>
    <t xml:space="preserve"> na podstawie:</t>
  </si>
  <si>
    <t>Naprawy samochodów transportowych</t>
  </si>
  <si>
    <t>49</t>
  </si>
  <si>
    <t>Konserwacja centrali telefonicznej</t>
  </si>
  <si>
    <t>50</t>
  </si>
  <si>
    <t>Wywóz śmieci komunalnych - Konstancin</t>
  </si>
  <si>
    <t>51</t>
  </si>
  <si>
    <t>Przeglądy techniczne urządzeń peryferyjnych (komputerów, drukarek, xero)</t>
  </si>
  <si>
    <t>(należy wskazać jedną lub kilka odpowiedzi, klikając na poniższe kwadraty)</t>
  </si>
  <si>
    <t>52</t>
  </si>
  <si>
    <t>Roczny przegląd budynków</t>
  </si>
  <si>
    <t>53</t>
  </si>
  <si>
    <t>Roczny przegląd kominiarski</t>
  </si>
  <si>
    <t>54</t>
  </si>
  <si>
    <t>Roczny przegląd hydrantów</t>
  </si>
  <si>
    <t>55</t>
  </si>
  <si>
    <t>Roczny przegląd oświetlenia ewakuacyjnego</t>
  </si>
  <si>
    <t>56</t>
  </si>
  <si>
    <t>Ochrona obiektów i mienia</t>
  </si>
  <si>
    <t>57</t>
  </si>
  <si>
    <t>Konserwacja basenów</t>
  </si>
  <si>
    <t>58</t>
  </si>
  <si>
    <t>Sygnalizacja pożaru i oddymiania</t>
  </si>
  <si>
    <t>59</t>
  </si>
  <si>
    <t>Oprogramowanie</t>
  </si>
  <si>
    <t>60</t>
  </si>
  <si>
    <t>Aparatura - nauka</t>
  </si>
  <si>
    <t>61</t>
  </si>
  <si>
    <t>Odczynniki, materiały, testy - nauka</t>
  </si>
  <si>
    <t>rozeznania cen rynkowych</t>
  </si>
  <si>
    <t>62</t>
  </si>
  <si>
    <t>Usługi - nauka</t>
  </si>
  <si>
    <t>63</t>
  </si>
  <si>
    <t xml:space="preserve">Konserwacja dźwigów </t>
  </si>
  <si>
    <t>odniesienia do ceny dostawy/usługi świadczonej zamawiającemu w roku poprzednim z uwzględnieniem</t>
  </si>
  <si>
    <t xml:space="preserve">zmian ilościowych zamawianych dostaw/usług oraz prognozowanego na dany rok średniorocznego </t>
  </si>
  <si>
    <t>wskaźnika cen towarów i usług konsumpcyjnych ogółem;</t>
  </si>
  <si>
    <t>kosztorysu inwestorskiego/programu funkcjonalno-użytkowego</t>
  </si>
  <si>
    <t>inne:</t>
  </si>
  <si>
    <t>1.6</t>
  </si>
  <si>
    <t>(należy podać imię i nazwisko)</t>
  </si>
  <si>
    <t>1.7</t>
  </si>
  <si>
    <t>1.8</t>
  </si>
  <si>
    <t>1.9</t>
  </si>
  <si>
    <t>imię</t>
  </si>
  <si>
    <t>nazwisko</t>
  </si>
  <si>
    <t>stanowisko</t>
  </si>
  <si>
    <t>Zakres odpowiedzialności</t>
  </si>
  <si>
    <t>za powierzone czynności:</t>
  </si>
  <si>
    <t>1.10</t>
  </si>
  <si>
    <t>Proponowani rzeczoznawcy / biegli:</t>
  </si>
  <si>
    <t>imię i nazwisko</t>
  </si>
  <si>
    <t>Zakres</t>
  </si>
  <si>
    <t>1.11</t>
  </si>
  <si>
    <t xml:space="preserve">Informacje dodatkowe:  </t>
  </si>
  <si>
    <t>1.12</t>
  </si>
  <si>
    <t>sukcesywna dostawa (wg bieżących potrzeb)</t>
  </si>
  <si>
    <t>etapowo, okresowo (np. kwartalnie) należy określić</t>
  </si>
  <si>
    <t>jednorazowo</t>
  </si>
  <si>
    <t>1.13</t>
  </si>
  <si>
    <t>bez konieczności zawierania umowy za zgodą Dyrektora</t>
  </si>
  <si>
    <t>Uzasadnienie:</t>
  </si>
  <si>
    <t>(data i podpis osoby wnioskującej)</t>
  </si>
  <si>
    <r>
      <t xml:space="preserve">CZEŚĆ II </t>
    </r>
    <r>
      <rPr>
        <i/>
        <sz val="10"/>
        <rFont val="Arial"/>
        <family val="0"/>
      </rPr>
      <t>(wypełnia Dział Zamowień Publicznych i Umów)</t>
    </r>
  </si>
  <si>
    <t>2.1</t>
  </si>
  <si>
    <t>Data wpływu wniosku do DZPiU</t>
  </si>
  <si>
    <t>2.2</t>
  </si>
  <si>
    <r>
      <t>Wartość 1 euro</t>
    </r>
    <r>
      <rPr>
        <sz val="10"/>
        <rFont val="Arial"/>
        <family val="0"/>
      </rPr>
      <t xml:space="preserve"> wg aktualnego Rozporządzenia Prezesa Rady Ministrów w sprawie średniego kursu </t>
    </r>
  </si>
  <si>
    <t>złotego w stosunku do euro stanowiącego podstawę przeliczania wartości zamówień publicznych:</t>
  </si>
  <si>
    <r>
      <t xml:space="preserve">1 </t>
    </r>
    <r>
      <rPr>
        <b/>
        <sz val="10"/>
        <rFont val="Arial"/>
        <family val="0"/>
      </rPr>
      <t>€</t>
    </r>
    <r>
      <rPr>
        <b/>
        <sz val="10"/>
        <rFont val="Arial"/>
        <family val="0"/>
      </rPr>
      <t xml:space="preserve"> =</t>
    </r>
  </si>
  <si>
    <t>2.3</t>
  </si>
  <si>
    <t>Równowartość zamówienia w EURO:</t>
  </si>
  <si>
    <t>słownie:</t>
  </si>
  <si>
    <t>2.4</t>
  </si>
  <si>
    <t>CPV:</t>
  </si>
  <si>
    <t>2.5</t>
  </si>
  <si>
    <t>Podstawa prawna udzielenia zamówienia:</t>
  </si>
  <si>
    <t>Realizacja zamówienia nastąpi na podstawie art.</t>
  </si>
  <si>
    <t xml:space="preserve">  ust./pkt./lit.</t>
  </si>
  <si>
    <t>PZP</t>
  </si>
  <si>
    <t>w trybie</t>
  </si>
  <si>
    <t>(data)</t>
  </si>
  <si>
    <r>
      <t xml:space="preserve">CZEŚĆ III </t>
    </r>
    <r>
      <rPr>
        <i/>
        <sz val="10"/>
        <rFont val="Arial"/>
        <family val="0"/>
      </rPr>
      <t>(wypełnia właściwy Zastępca Dyrektora)</t>
    </r>
  </si>
  <si>
    <t>3.1</t>
  </si>
  <si>
    <t>Potwierdzenie złożenia wniosku do sekretariatu Zastępcy Dyrektora</t>
  </si>
  <si>
    <t>data:</t>
  </si>
  <si>
    <t>(podpis)</t>
  </si>
  <si>
    <t>3.2</t>
  </si>
  <si>
    <t>Zatwierdzenie wniosku do realizacji</t>
  </si>
  <si>
    <t>(Opinia dotycząca wniosku)</t>
  </si>
  <si>
    <t>(podpis Zastępcy Dyrektora)</t>
  </si>
  <si>
    <t>3.3</t>
  </si>
  <si>
    <t>Potwierdzenie złożenia wniosku do sekretariatu Zastepcy Dyrektora ds. Ekonomiczno-Finansowych</t>
  </si>
  <si>
    <t>3.4</t>
  </si>
  <si>
    <t>Potwierdzenie zabezpieczenia środków finansowych w planie finansowym:</t>
  </si>
  <si>
    <t xml:space="preserve">                                      </t>
  </si>
  <si>
    <t>/</t>
  </si>
  <si>
    <t>podpis Zastępcy Dyrektora ds. Ekonomiczno-Finansowych</t>
  </si>
  <si>
    <t>podpis Głównego Księgowego</t>
  </si>
  <si>
    <r>
      <t xml:space="preserve">CZEŚĆ IV </t>
    </r>
    <r>
      <rPr>
        <i/>
        <sz val="10"/>
        <rFont val="Arial"/>
        <family val="0"/>
      </rPr>
      <t>Akceptacja Dyrektora Instytutu</t>
    </r>
  </si>
  <si>
    <t>ZATWIERDZAM DO REALIZACJI</t>
  </si>
  <si>
    <t>Wyrażam zgodę</t>
  </si>
  <si>
    <t>(podpis Dyrektora NiGRiR)</t>
  </si>
  <si>
    <t>(w przypadku jednej stawki VAT należy wypełnić poz. 1.4.1, a w przypadku różnych stawek należy wypełnić poz. 1.4.1 do 1.4.5 dla odpowiedniej stawki VAT).</t>
  </si>
  <si>
    <t>zw.</t>
  </si>
  <si>
    <t>przy zamówieniu powyżej 30 000 € lub zamówieniu z zakresu nauki powyżej 221 000 €: w przypadku jedynego wykonawcy należy załączyć oświadczenie wykonawcy oraz opinię merytorycznego pracownika NiGRiR),</t>
  </si>
  <si>
    <t>przy zamówieniu poniżej 30 000 € lub zamówieniu z zakresu nauki poniżej 221 000 €: należy załączyć do wniosku dokumentację z przeprowadzonego rozeznania cenowego lub dokument potwierdzający uzyskanie zgody</t>
  </si>
  <si>
    <t>zamówień publicznych i umów)</t>
  </si>
  <si>
    <t xml:space="preserve">(podpis pracownika Działu </t>
  </si>
  <si>
    <t>Nie wyrażam zgody na odstąpienie od konieczności zawierania umowy (pkt 1.13)</t>
  </si>
  <si>
    <t>1. W PRZYPADKU ZAMÓWIEŃ O WARTOŚCI POWYŻEJ 30 000 EURO i ZAMÓWIEŃ, O KTÓRYCH MOWA W ART. 4d UST. 1 POWYŻEJ 221 000 EURO, NALEŻY WYPEŁNIĆ POLA ZAKREŚLONE KOLOREM POMARAŃCZOWYM I NIEBIESKIM                                                                                                                                                       2. W PRZYPADKU ZAMÓWIEŃ O WARTOŚCI PONIŻEJ 30 000 EURO i ZAMÓWIEŃ, O KTÓRYCH MOWA W ART. 4d UST. 1 PONIŻEJ 221 000 EURO, NALEŻY WYPEŁNIĆ WYŁĄCZNIE POLA ZAKREŚLONE KOLOREM POMARAŃCZOWYM
3. POLA ZIELONE WYPEŁNIA PRACOWNIK ZAMÓWIEŃ PUBLICZNYCH</t>
  </si>
  <si>
    <t>O%</t>
  </si>
  <si>
    <r>
      <t>Rodzaj zamówienia</t>
    </r>
    <r>
      <rPr>
        <sz val="10"/>
        <rFont val="Arial"/>
        <family val="0"/>
      </rPr>
      <t xml:space="preserve"> </t>
    </r>
    <r>
      <rPr>
        <i/>
        <sz val="10"/>
        <rFont val="Arial"/>
        <family val="0"/>
      </rPr>
      <t>(należy wybrać jedną opcję):</t>
    </r>
  </si>
  <si>
    <t>W przypadku braku miejsca w poniższym polu opis należy załączyć do wniosku w formie załącznika):</t>
  </si>
  <si>
    <t xml:space="preserve">Wartość zamówienia oszacował : </t>
  </si>
  <si>
    <t xml:space="preserve">Termin realizacji zamówienia: </t>
  </si>
  <si>
    <t>Kategoria zamówienia:</t>
  </si>
  <si>
    <t>Osoby proponowane do udziału w pracach Komisji przetargowej:</t>
  </si>
  <si>
    <r>
      <t xml:space="preserve">Sposób realizacji zamówienia </t>
    </r>
    <r>
      <rPr>
        <i/>
        <sz val="10"/>
        <rFont val="Arial"/>
        <family val="0"/>
      </rPr>
      <t>(należy wybrać jedną opcję):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</si>
</sst>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&quot;zł&quot;_-;\-* #,##0.00\ &quot;zł&quot;_-;_-* &quot;-&quot;??\ &quot;zł&quot;_-;_-@"/>
    <numFmt numFmtId="165" formatCode="[$-F800]dddd\,\ mmmm\ dd\,\ yyyy"/>
    <numFmt numFmtId="166" formatCode="_-[$€-2]\ * #,##0.00_-;\-[$€-2]\ * #,##0.00_-;_-[$€-2]\ * &quot;-&quot;??_-;_-@"/>
    <numFmt numFmtId="167" formatCode="[$€-2]\ #,##0.00"/>
    <numFmt numFmtId="168" formatCode="_-* #,##0.0000\ &quot;zł&quot;_-;\-* #,##0.0000\ &quot;zł&quot;_-;_-* &quot;-&quot;????\ &quot;zł&quot;_-;_-@"/>
    <numFmt numFmtId="169" formatCode="_-* #,##0.00\ [$€-1]_-;\-* #,##0.00\ [$€-1]_-;_-* &quot;-&quot;??\ [$€-1]_-;_-@"/>
  </numFmts>
  <fonts count="50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mo"/>
      <family val="0"/>
    </font>
    <font>
      <b/>
      <sz val="10"/>
      <name val="Arial"/>
      <family val="0"/>
    </font>
    <font>
      <sz val="9"/>
      <name val="Times New Roman"/>
      <family val="0"/>
    </font>
    <font>
      <i/>
      <sz val="10"/>
      <name val="Arial"/>
      <family val="0"/>
    </font>
    <font>
      <b/>
      <sz val="12"/>
      <name val="Arial"/>
      <family val="0"/>
    </font>
    <font>
      <b/>
      <i/>
      <sz val="10"/>
      <name val="Arial"/>
      <family val="0"/>
    </font>
    <font>
      <b/>
      <sz val="9"/>
      <name val="Arial"/>
      <family val="0"/>
    </font>
    <font>
      <strike/>
      <sz val="10"/>
      <name val="Calibri"/>
      <family val="0"/>
    </font>
    <font>
      <sz val="9"/>
      <name val="Arial"/>
      <family val="0"/>
    </font>
    <font>
      <sz val="22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8CCE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36" borderId="0" xfId="0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4" borderId="0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9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7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9" fontId="9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6" fontId="2" fillId="36" borderId="0" xfId="0" applyNumberFormat="1" applyFont="1" applyFill="1" applyBorder="1" applyAlignment="1">
      <alignment/>
    </xf>
    <xf numFmtId="167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4" fontId="2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2" fillId="0" borderId="0" xfId="0" applyFont="1" applyAlignment="1">
      <alignment horizontal="center" vertical="top"/>
    </xf>
    <xf numFmtId="165" fontId="4" fillId="0" borderId="0" xfId="0" applyNumberFormat="1" applyFont="1" applyAlignment="1">
      <alignment horizontal="center"/>
    </xf>
    <xf numFmtId="0" fontId="2" fillId="0" borderId="0" xfId="0" applyFont="1" applyAlignment="1">
      <alignment vertical="top" wrapText="1"/>
    </xf>
    <xf numFmtId="0" fontId="4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2" fillId="37" borderId="0" xfId="0" applyFont="1" applyFill="1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Font="1" applyAlignment="1">
      <alignment/>
    </xf>
    <xf numFmtId="0" fontId="49" fillId="33" borderId="0" xfId="0" applyFont="1" applyFill="1" applyBorder="1" applyAlignment="1">
      <alignment/>
    </xf>
    <xf numFmtId="10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 vertical="center"/>
    </xf>
    <xf numFmtId="0" fontId="2" fillId="38" borderId="10" xfId="0" applyFont="1" applyFill="1" applyBorder="1" applyAlignment="1" applyProtection="1">
      <alignment/>
      <protection locked="0"/>
    </xf>
    <xf numFmtId="0" fontId="0" fillId="39" borderId="0" xfId="0" applyFont="1" applyFill="1" applyAlignment="1">
      <alignment/>
    </xf>
    <xf numFmtId="0" fontId="0" fillId="0" borderId="0" xfId="0" applyFont="1" applyAlignment="1">
      <alignment/>
    </xf>
    <xf numFmtId="9" fontId="4" fillId="40" borderId="12" xfId="0" applyNumberFormat="1" applyFont="1" applyFill="1" applyBorder="1" applyAlignment="1" applyProtection="1">
      <alignment horizontal="center" vertical="center"/>
      <protection locked="0"/>
    </xf>
    <xf numFmtId="0" fontId="2" fillId="41" borderId="13" xfId="0" applyFont="1" applyFill="1" applyBorder="1" applyAlignment="1" applyProtection="1">
      <alignment/>
      <protection locked="0"/>
    </xf>
    <xf numFmtId="0" fontId="2" fillId="41" borderId="11" xfId="0" applyFont="1" applyFill="1" applyBorder="1" applyAlignment="1" applyProtection="1">
      <alignment/>
      <protection locked="0"/>
    </xf>
    <xf numFmtId="0" fontId="4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6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6" fillId="0" borderId="0" xfId="0" applyFont="1" applyAlignment="1">
      <alignment horizontal="center"/>
    </xf>
    <xf numFmtId="0" fontId="2" fillId="40" borderId="14" xfId="0" applyFont="1" applyFill="1" applyBorder="1" applyAlignment="1" applyProtection="1">
      <alignment horizontal="left" vertical="top" wrapText="1"/>
      <protection locked="0"/>
    </xf>
    <xf numFmtId="0" fontId="2" fillId="41" borderId="15" xfId="0" applyFont="1" applyFill="1" applyBorder="1" applyAlignment="1" applyProtection="1">
      <alignment/>
      <protection locked="0"/>
    </xf>
    <xf numFmtId="0" fontId="2" fillId="41" borderId="16" xfId="0" applyFont="1" applyFill="1" applyBorder="1" applyAlignment="1" applyProtection="1">
      <alignment/>
      <protection locked="0"/>
    </xf>
    <xf numFmtId="0" fontId="2" fillId="41" borderId="23" xfId="0" applyFont="1" applyFill="1" applyBorder="1" applyAlignment="1" applyProtection="1">
      <alignment/>
      <protection locked="0"/>
    </xf>
    <xf numFmtId="0" fontId="0" fillId="41" borderId="0" xfId="0" applyFont="1" applyFill="1" applyAlignment="1" applyProtection="1">
      <alignment/>
      <protection locked="0"/>
    </xf>
    <xf numFmtId="0" fontId="2" fillId="41" borderId="24" xfId="0" applyFont="1" applyFill="1" applyBorder="1" applyAlignment="1" applyProtection="1">
      <alignment/>
      <protection locked="0"/>
    </xf>
    <xf numFmtId="0" fontId="2" fillId="41" borderId="17" xfId="0" applyFont="1" applyFill="1" applyBorder="1" applyAlignment="1" applyProtection="1">
      <alignment/>
      <protection locked="0"/>
    </xf>
    <xf numFmtId="0" fontId="2" fillId="41" borderId="10" xfId="0" applyFont="1" applyFill="1" applyBorder="1" applyAlignment="1" applyProtection="1">
      <alignment/>
      <protection locked="0"/>
    </xf>
    <xf numFmtId="0" fontId="2" fillId="41" borderId="18" xfId="0" applyFont="1" applyFill="1" applyBorder="1" applyAlignment="1" applyProtection="1">
      <alignment/>
      <protection locked="0"/>
    </xf>
    <xf numFmtId="0" fontId="2" fillId="42" borderId="12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42" borderId="14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6" fillId="0" borderId="0" xfId="0" applyFont="1" applyAlignment="1">
      <alignment horizontal="left"/>
    </xf>
    <xf numFmtId="164" fontId="4" fillId="4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14" xfId="0" applyFont="1" applyBorder="1" applyAlignment="1">
      <alignment horizontal="left" wrapText="1"/>
    </xf>
    <xf numFmtId="0" fontId="9" fillId="0" borderId="12" xfId="0" applyFont="1" applyBorder="1" applyAlignment="1">
      <alignment horizontal="center" vertical="center"/>
    </xf>
    <xf numFmtId="0" fontId="2" fillId="42" borderId="14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>
      <alignment horizontal="center" vertical="center" wrapText="1"/>
    </xf>
    <xf numFmtId="0" fontId="2" fillId="42" borderId="13" xfId="0" applyFont="1" applyFill="1" applyBorder="1" applyAlignment="1" applyProtection="1">
      <alignment horizontal="center"/>
      <protection locked="0"/>
    </xf>
    <xf numFmtId="164" fontId="4" fillId="0" borderId="13" xfId="0" applyNumberFormat="1" applyFont="1" applyBorder="1" applyAlignment="1">
      <alignment horizontal="center" vertical="center"/>
    </xf>
    <xf numFmtId="0" fontId="2" fillId="40" borderId="0" xfId="0" applyFont="1" applyFill="1" applyBorder="1" applyAlignment="1" applyProtection="1">
      <alignment horizontal="center" vertical="center" wrapText="1"/>
      <protection locked="0"/>
    </xf>
    <xf numFmtId="0" fontId="2" fillId="41" borderId="0" xfId="0" applyFont="1" applyFill="1" applyBorder="1" applyAlignment="1" applyProtection="1">
      <alignment/>
      <protection locked="0"/>
    </xf>
    <xf numFmtId="0" fontId="4" fillId="0" borderId="15" xfId="0" applyFont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164" fontId="4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2" fillId="40" borderId="10" xfId="0" applyFont="1" applyFill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169" fontId="4" fillId="0" borderId="14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40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5" fontId="4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49" fontId="2" fillId="38" borderId="10" xfId="0" applyNumberFormat="1" applyFont="1" applyFill="1" applyBorder="1" applyAlignment="1" applyProtection="1">
      <alignment horizontal="center"/>
      <protection locked="0"/>
    </xf>
    <xf numFmtId="0" fontId="2" fillId="38" borderId="10" xfId="0" applyFont="1" applyFill="1" applyBorder="1" applyAlignment="1" applyProtection="1">
      <alignment horizontal="left" vertical="center"/>
      <protection locked="0"/>
    </xf>
    <xf numFmtId="0" fontId="2" fillId="19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>
      <alignment horizontal="left"/>
    </xf>
    <xf numFmtId="165" fontId="4" fillId="38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38" borderId="14" xfId="0" applyFont="1" applyFill="1" applyBorder="1" applyAlignment="1" applyProtection="1">
      <alignment horizontal="left" vertical="top" wrapText="1"/>
      <protection locked="0"/>
    </xf>
    <xf numFmtId="0" fontId="2" fillId="19" borderId="15" xfId="0" applyFont="1" applyFill="1" applyBorder="1" applyAlignment="1" applyProtection="1">
      <alignment/>
      <protection locked="0"/>
    </xf>
    <xf numFmtId="0" fontId="2" fillId="19" borderId="16" xfId="0" applyFont="1" applyFill="1" applyBorder="1" applyAlignment="1" applyProtection="1">
      <alignment/>
      <protection locked="0"/>
    </xf>
    <xf numFmtId="0" fontId="2" fillId="19" borderId="23" xfId="0" applyFont="1" applyFill="1" applyBorder="1" applyAlignment="1" applyProtection="1">
      <alignment/>
      <protection locked="0"/>
    </xf>
    <xf numFmtId="0" fontId="0" fillId="19" borderId="0" xfId="0" applyFont="1" applyFill="1" applyAlignment="1" applyProtection="1">
      <alignment/>
      <protection locked="0"/>
    </xf>
    <xf numFmtId="0" fontId="2" fillId="19" borderId="24" xfId="0" applyFont="1" applyFill="1" applyBorder="1" applyAlignment="1" applyProtection="1">
      <alignment/>
      <protection locked="0"/>
    </xf>
    <xf numFmtId="0" fontId="2" fillId="19" borderId="17" xfId="0" applyFont="1" applyFill="1" applyBorder="1" applyAlignment="1" applyProtection="1">
      <alignment/>
      <protection locked="0"/>
    </xf>
    <xf numFmtId="0" fontId="2" fillId="19" borderId="18" xfId="0" applyFont="1" applyFill="1" applyBorder="1" applyAlignment="1" applyProtection="1">
      <alignment/>
      <protection locked="0"/>
    </xf>
    <xf numFmtId="0" fontId="6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 vertical="top"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/>
      <protection locked="0"/>
    </xf>
    <xf numFmtId="165" fontId="4" fillId="40" borderId="10" xfId="0" applyNumberFormat="1" applyFont="1" applyFill="1" applyBorder="1" applyAlignment="1" applyProtection="1">
      <alignment horizontal="center"/>
      <protection locked="0"/>
    </xf>
    <xf numFmtId="0" fontId="4" fillId="40" borderId="10" xfId="0" applyFont="1" applyFill="1" applyBorder="1" applyAlignment="1" applyProtection="1">
      <alignment horizontal="center" vertical="center"/>
      <protection locked="0"/>
    </xf>
    <xf numFmtId="0" fontId="2" fillId="41" borderId="10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left"/>
    </xf>
    <xf numFmtId="169" fontId="4" fillId="0" borderId="12" xfId="0" applyNumberFormat="1" applyFont="1" applyBorder="1" applyAlignment="1">
      <alignment horizontal="center"/>
    </xf>
    <xf numFmtId="14" fontId="2" fillId="38" borderId="10" xfId="0" applyNumberFormat="1" applyFont="1" applyFill="1" applyBorder="1" applyAlignment="1" applyProtection="1">
      <alignment horizontal="left"/>
      <protection locked="0"/>
    </xf>
    <xf numFmtId="0" fontId="2" fillId="40" borderId="10" xfId="0" applyFont="1" applyFill="1" applyBorder="1" applyAlignment="1" applyProtection="1">
      <alignment horizontal="left" vertical="center"/>
      <protection locked="0"/>
    </xf>
    <xf numFmtId="49" fontId="2" fillId="38" borderId="1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/>
    </xf>
    <xf numFmtId="0" fontId="2" fillId="40" borderId="10" xfId="0" applyFont="1" applyFill="1" applyBorder="1" applyAlignment="1" applyProtection="1">
      <alignment horizontal="center" vertical="center" shrinkToFit="1"/>
      <protection locked="0"/>
    </xf>
    <xf numFmtId="0" fontId="2" fillId="41" borderId="10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horizontal="left" vertical="center"/>
    </xf>
    <xf numFmtId="168" fontId="4" fillId="38" borderId="10" xfId="0" applyNumberFormat="1" applyFont="1" applyFill="1" applyBorder="1" applyAlignment="1" applyProtection="1">
      <alignment horizontal="center"/>
      <protection/>
    </xf>
    <xf numFmtId="0" fontId="2" fillId="19" borderId="10" xfId="0" applyFont="1" applyFill="1" applyBorder="1" applyAlignment="1" applyProtection="1">
      <alignment/>
      <protection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00"/>
  <sheetViews>
    <sheetView showGridLines="0" showZeros="0" tabSelected="1" zoomScalePageLayoutView="0" workbookViewId="0" topLeftCell="B1">
      <selection activeCell="I89" sqref="I89:U89"/>
    </sheetView>
  </sheetViews>
  <sheetFormatPr defaultColWidth="14.421875" defaultRowHeight="15" customHeight="1" zeroHeight="1"/>
  <cols>
    <col min="1" max="1" width="2.8515625" style="0" customWidth="1"/>
    <col min="2" max="2" width="5.28125" style="0" customWidth="1"/>
    <col min="3" max="6" width="4.7109375" style="0" customWidth="1"/>
    <col min="7" max="7" width="4.421875" style="0" customWidth="1"/>
    <col min="8" max="8" width="4.7109375" style="0" customWidth="1"/>
    <col min="9" max="9" width="1.8515625" style="0" customWidth="1"/>
    <col min="10" max="21" width="4.7109375" style="0" customWidth="1"/>
    <col min="22" max="22" width="4.8515625" style="0" customWidth="1"/>
    <col min="23" max="24" width="9.140625" style="0" hidden="1" customWidth="1"/>
    <col min="25" max="25" width="50.7109375" style="0" hidden="1" customWidth="1"/>
    <col min="26" max="26" width="11.140625" style="0" hidden="1" customWidth="1"/>
    <col min="27" max="27" width="17.00390625" style="0" hidden="1" customWidth="1"/>
    <col min="28" max="28" width="9.140625" style="0" hidden="1" customWidth="1"/>
    <col min="29" max="37" width="9.140625" style="0" customWidth="1"/>
    <col min="38" max="51" width="14.421875" style="68" customWidth="1"/>
  </cols>
  <sheetData>
    <row r="1" spans="1:37" ht="96" customHeight="1">
      <c r="A1" s="62"/>
      <c r="B1" s="131" t="s">
        <v>245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7"/>
      <c r="AC1" s="8"/>
      <c r="AD1" s="8"/>
      <c r="AE1" s="8"/>
      <c r="AF1" s="8"/>
      <c r="AG1" s="8"/>
      <c r="AH1" s="8"/>
      <c r="AI1" s="8"/>
      <c r="AJ1" s="8"/>
      <c r="AK1" s="8"/>
    </row>
    <row r="2" spans="1:37" ht="8.25" customHeight="1">
      <c r="A2" s="9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AC2" s="8"/>
      <c r="AD2" s="8"/>
      <c r="AE2" s="8"/>
      <c r="AF2" s="8"/>
      <c r="AG2" s="8"/>
      <c r="AH2" s="8"/>
      <c r="AI2" s="8"/>
      <c r="AJ2" s="8"/>
      <c r="AK2" s="8"/>
    </row>
    <row r="3" spans="1:37" ht="5.25" customHeight="1">
      <c r="A3" s="12"/>
      <c r="B3" s="13"/>
      <c r="AC3" s="8"/>
      <c r="AD3" s="8"/>
      <c r="AE3" s="8"/>
      <c r="AF3" s="8"/>
      <c r="AG3" s="8"/>
      <c r="AH3" s="8"/>
      <c r="AI3" s="8"/>
      <c r="AJ3" s="8"/>
      <c r="AK3" s="8"/>
    </row>
    <row r="4" spans="1:37" ht="12.75" customHeight="1">
      <c r="A4" s="12"/>
      <c r="B4" s="13"/>
      <c r="C4" s="128"/>
      <c r="D4" s="129"/>
      <c r="E4" s="129"/>
      <c r="F4" s="129"/>
      <c r="G4" s="129"/>
      <c r="H4" s="129"/>
      <c r="I4" s="134" t="s">
        <v>5</v>
      </c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AC4" s="8"/>
      <c r="AD4" s="8"/>
      <c r="AE4" s="8"/>
      <c r="AF4" s="8"/>
      <c r="AG4" s="8"/>
      <c r="AH4" s="8"/>
      <c r="AI4" s="8"/>
      <c r="AJ4" s="8"/>
      <c r="AK4" s="8"/>
    </row>
    <row r="5" spans="1:37" ht="12.75" customHeight="1">
      <c r="A5" s="12"/>
      <c r="B5" s="13"/>
      <c r="C5" s="129"/>
      <c r="D5" s="92"/>
      <c r="E5" s="92"/>
      <c r="F5" s="92"/>
      <c r="G5" s="92"/>
      <c r="H5" s="129"/>
      <c r="AC5" s="8"/>
      <c r="AD5" s="8"/>
      <c r="AE5" s="8"/>
      <c r="AF5" s="8"/>
      <c r="AG5" s="8"/>
      <c r="AH5" s="8"/>
      <c r="AI5" s="8"/>
      <c r="AJ5" s="8"/>
      <c r="AK5" s="8"/>
    </row>
    <row r="6" spans="1:37" ht="12.75" customHeight="1">
      <c r="A6" s="12"/>
      <c r="B6" s="13"/>
      <c r="C6" s="129"/>
      <c r="D6" s="129"/>
      <c r="E6" s="129"/>
      <c r="F6" s="129"/>
      <c r="G6" s="129"/>
      <c r="H6" s="129"/>
      <c r="AC6" s="8"/>
      <c r="AD6" s="8"/>
      <c r="AE6" s="8"/>
      <c r="AF6" s="8"/>
      <c r="AG6" s="8"/>
      <c r="AH6" s="8"/>
      <c r="AI6" s="8"/>
      <c r="AJ6" s="8"/>
      <c r="AK6" s="8"/>
    </row>
    <row r="7" spans="1:37" ht="12.75" customHeight="1">
      <c r="A7" s="12"/>
      <c r="B7" s="13"/>
      <c r="C7" s="81" t="s">
        <v>6</v>
      </c>
      <c r="D7" s="82"/>
      <c r="E7" s="82"/>
      <c r="F7" s="82"/>
      <c r="G7" s="82"/>
      <c r="H7" s="82"/>
      <c r="AC7" s="8"/>
      <c r="AD7" s="8"/>
      <c r="AE7" s="8"/>
      <c r="AF7" s="8"/>
      <c r="AG7" s="8"/>
      <c r="AH7" s="8"/>
      <c r="AI7" s="8"/>
      <c r="AJ7" s="8"/>
      <c r="AK7" s="8"/>
    </row>
    <row r="8" spans="1:37" ht="12.75" customHeight="1">
      <c r="A8" s="12"/>
      <c r="B8" s="13"/>
      <c r="C8" s="87" t="s">
        <v>7</v>
      </c>
      <c r="D8" s="76"/>
      <c r="E8" s="76"/>
      <c r="F8" s="76"/>
      <c r="G8" s="76"/>
      <c r="H8" s="76"/>
      <c r="AC8" s="8"/>
      <c r="AD8" s="8"/>
      <c r="AE8" s="8"/>
      <c r="AF8" s="8"/>
      <c r="AG8" s="8"/>
      <c r="AH8" s="8"/>
      <c r="AI8" s="8"/>
      <c r="AJ8" s="8"/>
      <c r="AK8" s="8"/>
    </row>
    <row r="9" spans="1:37" ht="6.75" customHeight="1">
      <c r="A9" s="12"/>
      <c r="B9" s="13"/>
      <c r="AC9" s="8"/>
      <c r="AD9" s="8"/>
      <c r="AE9" s="8"/>
      <c r="AF9" s="8"/>
      <c r="AG9" s="8"/>
      <c r="AH9" s="8"/>
      <c r="AI9" s="8"/>
      <c r="AJ9" s="8"/>
      <c r="AK9" s="8"/>
    </row>
    <row r="10" spans="1:37" ht="16.5" customHeight="1">
      <c r="A10" s="12"/>
      <c r="B10" s="13"/>
      <c r="C10" s="77" t="s">
        <v>8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12.75" customHeight="1">
      <c r="A11" s="12"/>
      <c r="B11" s="13"/>
      <c r="C11" s="78" t="s">
        <v>9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12.75" customHeight="1">
      <c r="A12" s="12"/>
      <c r="B12" s="13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12.75" customHeight="1">
      <c r="A13" s="12"/>
      <c r="B13" s="13"/>
      <c r="I13" s="136"/>
      <c r="J13" s="95"/>
      <c r="K13" s="95"/>
      <c r="L13" s="95"/>
      <c r="M13" s="95"/>
      <c r="N13" s="95"/>
      <c r="O13" s="95"/>
      <c r="Q13" s="135"/>
      <c r="R13" s="76"/>
      <c r="S13" s="76"/>
      <c r="T13" s="76"/>
      <c r="U13" s="76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12.75" customHeight="1">
      <c r="A14" s="12"/>
      <c r="B14" s="13"/>
      <c r="I14" s="81" t="s">
        <v>10</v>
      </c>
      <c r="J14" s="82"/>
      <c r="K14" s="82"/>
      <c r="L14" s="82"/>
      <c r="M14" s="82"/>
      <c r="N14" s="82"/>
      <c r="O14" s="82"/>
      <c r="Q14" s="87"/>
      <c r="R14" s="76"/>
      <c r="S14" s="76"/>
      <c r="T14" s="76"/>
      <c r="U14" s="76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13.5" customHeight="1">
      <c r="A15" s="12"/>
      <c r="B15" s="13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18" customHeight="1">
      <c r="A16" s="15"/>
      <c r="B16" s="16"/>
      <c r="C16" s="84" t="s">
        <v>11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6"/>
      <c r="V16" s="17"/>
      <c r="W16" s="17"/>
      <c r="X16" s="17"/>
      <c r="Y16" s="17"/>
      <c r="Z16" s="17"/>
      <c r="AA16" s="17"/>
      <c r="AB16" s="17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 ht="12.75" customHeight="1">
      <c r="A17" s="12"/>
      <c r="B17" s="13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12.75" customHeight="1">
      <c r="A18" s="12"/>
      <c r="B18" s="13" t="s">
        <v>12</v>
      </c>
      <c r="C18" s="83" t="s">
        <v>13</v>
      </c>
      <c r="D18" s="76"/>
      <c r="E18" s="76"/>
      <c r="F18" s="76"/>
      <c r="G18" s="76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5.25" customHeight="1">
      <c r="A19" s="12"/>
      <c r="B19" s="13"/>
      <c r="C19" s="13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12.75" customHeight="1">
      <c r="A20" s="12"/>
      <c r="B20" s="13"/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90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12" customHeight="1">
      <c r="A21" s="12"/>
      <c r="B21" s="13"/>
      <c r="C21" s="94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6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7.5" customHeight="1">
      <c r="A22" s="12"/>
      <c r="B22" s="13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2.75" customHeight="1">
      <c r="A23" s="12"/>
      <c r="B23" s="13" t="s">
        <v>14</v>
      </c>
      <c r="C23" s="13" t="s">
        <v>247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6" customHeight="1">
      <c r="A24" s="12"/>
      <c r="B24" s="13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2.75" customHeight="1">
      <c r="A25" s="12"/>
      <c r="B25" s="13"/>
      <c r="E25" s="64" t="s">
        <v>15</v>
      </c>
      <c r="F25" s="20"/>
      <c r="G25" s="20"/>
      <c r="H25" s="20"/>
      <c r="I25" s="20"/>
      <c r="J25" s="20"/>
      <c r="K25" s="20" t="s">
        <v>16</v>
      </c>
      <c r="L25" s="20"/>
      <c r="M25" s="20"/>
      <c r="N25" s="20"/>
      <c r="O25" s="20"/>
      <c r="P25" s="20"/>
      <c r="Q25" s="20" t="s">
        <v>17</v>
      </c>
      <c r="R25" s="20"/>
      <c r="S25" s="20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12.75" customHeight="1">
      <c r="A26" s="12"/>
      <c r="B26" s="13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2.75" customHeight="1">
      <c r="A27" s="12"/>
      <c r="B27" s="13" t="s">
        <v>18</v>
      </c>
      <c r="C27" s="83" t="s">
        <v>19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12.75" customHeight="1">
      <c r="A28" s="12"/>
      <c r="B28" s="13"/>
      <c r="C28" s="108" t="s">
        <v>248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3.75" customHeight="1">
      <c r="A29" s="12"/>
      <c r="B29" s="13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12.75" customHeight="1">
      <c r="A30" s="12"/>
      <c r="B30" s="13"/>
      <c r="C30" s="88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90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9" customHeight="1">
      <c r="A31" s="12"/>
      <c r="B31" s="13"/>
      <c r="C31" s="91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3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7.5" customHeight="1">
      <c r="A32" s="12"/>
      <c r="B32" s="13"/>
      <c r="C32" s="91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3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7.5" customHeight="1">
      <c r="A33" s="12"/>
      <c r="B33" s="13"/>
      <c r="C33" s="91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3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8.25" customHeight="1">
      <c r="A34" s="12"/>
      <c r="B34" s="13"/>
      <c r="C34" s="94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6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12.75" customHeight="1">
      <c r="A35" s="12"/>
      <c r="B35" s="13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12.75" customHeight="1">
      <c r="A36" s="12"/>
      <c r="B36" s="13" t="s">
        <v>20</v>
      </c>
      <c r="C36" s="83" t="s">
        <v>21</v>
      </c>
      <c r="D36" s="76"/>
      <c r="E36" s="76"/>
      <c r="F36" s="76"/>
      <c r="G36" s="76"/>
      <c r="X36" s="21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8.25" customHeight="1">
      <c r="A37" s="12"/>
      <c r="B37" s="13"/>
      <c r="W37" s="21"/>
      <c r="X37" s="63" t="s">
        <v>246</v>
      </c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6.5" customHeight="1">
      <c r="A38" s="12"/>
      <c r="B38" s="13"/>
      <c r="C38" s="8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90"/>
      <c r="W38" s="21"/>
      <c r="X38" s="63" t="s">
        <v>239</v>
      </c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8.25" customHeight="1">
      <c r="A39" s="12"/>
      <c r="B39" s="13"/>
      <c r="C39" s="91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3"/>
      <c r="W39" s="21"/>
      <c r="X39" s="22">
        <v>0.05</v>
      </c>
      <c r="Y39" s="23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9" customHeight="1">
      <c r="A40" s="12"/>
      <c r="B40" s="13"/>
      <c r="C40" s="91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3"/>
      <c r="W40" s="21"/>
      <c r="X40" s="22">
        <v>0.08</v>
      </c>
      <c r="Y40" s="23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12.75" customHeight="1">
      <c r="A41" s="12"/>
      <c r="B41" s="13"/>
      <c r="C41" s="94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6"/>
      <c r="W41" s="21"/>
      <c r="X41" s="22">
        <v>0.23</v>
      </c>
      <c r="Y41" s="23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12.75" customHeight="1">
      <c r="A42" s="12"/>
      <c r="B42" s="13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12.75" customHeight="1">
      <c r="A43" s="12"/>
      <c r="B43" s="13" t="s">
        <v>22</v>
      </c>
      <c r="C43" s="13" t="s">
        <v>23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30.75" customHeight="1">
      <c r="A44" s="12"/>
      <c r="B44" s="13"/>
      <c r="C44" s="79" t="s">
        <v>238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19.5" customHeight="1">
      <c r="A45" s="12"/>
      <c r="B45" s="13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18" customHeight="1">
      <c r="A46" s="12"/>
      <c r="B46" s="13" t="s">
        <v>24</v>
      </c>
      <c r="C46" s="73" t="s">
        <v>25</v>
      </c>
      <c r="D46" s="74"/>
      <c r="E46" s="109"/>
      <c r="F46" s="71"/>
      <c r="G46" s="71"/>
      <c r="H46" s="72"/>
      <c r="I46" s="24"/>
      <c r="J46" s="73" t="s">
        <v>26</v>
      </c>
      <c r="K46" s="74"/>
      <c r="L46" s="70"/>
      <c r="M46" s="71"/>
      <c r="N46" s="72"/>
      <c r="O46" s="25"/>
      <c r="P46" s="75"/>
      <c r="Q46" s="76"/>
      <c r="R46" s="76"/>
      <c r="S46" s="76"/>
      <c r="T46" s="25"/>
      <c r="U46" s="25"/>
      <c r="Y46" s="23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7.5" customHeight="1">
      <c r="A47" s="12"/>
      <c r="B47" s="13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18" customHeight="1">
      <c r="A48" s="12"/>
      <c r="B48" s="13" t="s">
        <v>27</v>
      </c>
      <c r="C48" s="73" t="s">
        <v>25</v>
      </c>
      <c r="D48" s="74"/>
      <c r="E48" s="109"/>
      <c r="F48" s="71"/>
      <c r="G48" s="71"/>
      <c r="H48" s="72"/>
      <c r="I48" s="24"/>
      <c r="J48" s="73" t="s">
        <v>26</v>
      </c>
      <c r="K48" s="74"/>
      <c r="L48" s="70"/>
      <c r="M48" s="71"/>
      <c r="N48" s="72"/>
      <c r="O48" s="25"/>
      <c r="P48" s="73" t="s">
        <v>28</v>
      </c>
      <c r="Q48" s="101"/>
      <c r="R48" s="101"/>
      <c r="S48" s="74"/>
      <c r="T48" s="25"/>
      <c r="U48" s="25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7.5" customHeight="1">
      <c r="A49" s="12"/>
      <c r="B49" s="13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18" customHeight="1">
      <c r="A50" s="12"/>
      <c r="B50" s="13" t="s">
        <v>29</v>
      </c>
      <c r="C50" s="73" t="s">
        <v>25</v>
      </c>
      <c r="D50" s="74"/>
      <c r="E50" s="109"/>
      <c r="F50" s="71"/>
      <c r="G50" s="71"/>
      <c r="H50" s="72"/>
      <c r="I50" s="24"/>
      <c r="J50" s="73" t="s">
        <v>26</v>
      </c>
      <c r="K50" s="74"/>
      <c r="L50" s="70"/>
      <c r="M50" s="71"/>
      <c r="N50" s="72"/>
      <c r="O50" s="25"/>
      <c r="P50" s="133">
        <f>E46+E48+E50+E52+E54</f>
        <v>0</v>
      </c>
      <c r="Q50" s="101"/>
      <c r="R50" s="101"/>
      <c r="S50" s="74"/>
      <c r="T50" s="25"/>
      <c r="U50" s="25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7.5" customHeight="1">
      <c r="A51" s="12"/>
      <c r="B51" s="13"/>
      <c r="C51" s="26"/>
      <c r="D51" s="26"/>
      <c r="E51" s="27"/>
      <c r="F51" s="27"/>
      <c r="G51" s="27"/>
      <c r="H51" s="27"/>
      <c r="I51" s="24"/>
      <c r="J51" s="26"/>
      <c r="K51" s="26"/>
      <c r="L51" s="28"/>
      <c r="M51" s="28"/>
      <c r="N51" s="28"/>
      <c r="O51" s="25"/>
      <c r="P51" s="27"/>
      <c r="Q51" s="26"/>
      <c r="R51" s="26"/>
      <c r="S51" s="26"/>
      <c r="T51" s="25"/>
      <c r="U51" s="25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18" customHeight="1">
      <c r="A52" s="12"/>
      <c r="B52" s="13" t="s">
        <v>30</v>
      </c>
      <c r="C52" s="73" t="s">
        <v>25</v>
      </c>
      <c r="D52" s="74"/>
      <c r="E52" s="109"/>
      <c r="F52" s="71"/>
      <c r="G52" s="71"/>
      <c r="H52" s="72"/>
      <c r="I52" s="24"/>
      <c r="J52" s="73" t="s">
        <v>26</v>
      </c>
      <c r="K52" s="74"/>
      <c r="L52" s="70"/>
      <c r="M52" s="71"/>
      <c r="N52" s="72"/>
      <c r="O52" s="25"/>
      <c r="P52" s="27"/>
      <c r="Q52" s="26"/>
      <c r="R52" s="26"/>
      <c r="S52" s="26"/>
      <c r="T52" s="25"/>
      <c r="U52" s="25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7.5" customHeight="1">
      <c r="A53" s="12"/>
      <c r="B53" s="13"/>
      <c r="C53" s="26"/>
      <c r="D53" s="26"/>
      <c r="E53" s="27"/>
      <c r="F53" s="27"/>
      <c r="G53" s="27"/>
      <c r="H53" s="27"/>
      <c r="I53" s="24"/>
      <c r="J53" s="26"/>
      <c r="K53" s="26"/>
      <c r="L53" s="28"/>
      <c r="M53" s="28"/>
      <c r="N53" s="28"/>
      <c r="O53" s="25"/>
      <c r="P53" s="27"/>
      <c r="Q53" s="26"/>
      <c r="R53" s="26"/>
      <c r="S53" s="26"/>
      <c r="T53" s="25"/>
      <c r="U53" s="25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18" customHeight="1">
      <c r="A54" s="12"/>
      <c r="B54" s="13" t="s">
        <v>31</v>
      </c>
      <c r="C54" s="73" t="s">
        <v>25</v>
      </c>
      <c r="D54" s="74"/>
      <c r="E54" s="109"/>
      <c r="F54" s="71"/>
      <c r="G54" s="71"/>
      <c r="H54" s="72"/>
      <c r="I54" s="24"/>
      <c r="J54" s="73" t="s">
        <v>26</v>
      </c>
      <c r="K54" s="74"/>
      <c r="L54" s="70"/>
      <c r="M54" s="71"/>
      <c r="N54" s="72"/>
      <c r="O54" s="25"/>
      <c r="P54" s="27"/>
      <c r="Q54" s="26"/>
      <c r="R54" s="26"/>
      <c r="S54" s="26"/>
      <c r="T54" s="25"/>
      <c r="U54" s="25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9" customHeight="1">
      <c r="A55" s="12"/>
      <c r="B55" s="13"/>
      <c r="C55" s="26"/>
      <c r="D55" s="26"/>
      <c r="E55" s="27"/>
      <c r="F55" s="27"/>
      <c r="G55" s="27"/>
      <c r="H55" s="27"/>
      <c r="I55" s="24"/>
      <c r="J55" s="26"/>
      <c r="K55" s="26"/>
      <c r="L55" s="28"/>
      <c r="M55" s="28"/>
      <c r="N55" s="28"/>
      <c r="O55" s="25"/>
      <c r="P55" s="27"/>
      <c r="Q55" s="26"/>
      <c r="R55" s="26"/>
      <c r="S55" s="26"/>
      <c r="T55" s="25"/>
      <c r="U55" s="25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7.5" customHeight="1">
      <c r="A56" s="12"/>
      <c r="B56" s="13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12.75" customHeight="1">
      <c r="A57" s="12"/>
      <c r="B57" s="13"/>
      <c r="C57" s="122" t="s">
        <v>32</v>
      </c>
      <c r="D57" s="82"/>
      <c r="E57" s="112"/>
      <c r="F57" s="130" t="str">
        <f>slownie1!E13</f>
        <v>złotych 0/100</v>
      </c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112"/>
      <c r="Y57" s="23">
        <f>P50</f>
        <v>0</v>
      </c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12.75" customHeight="1">
      <c r="A58" s="12"/>
      <c r="B58" s="13"/>
      <c r="C58" s="120"/>
      <c r="D58" s="114"/>
      <c r="E58" s="115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5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7.5" customHeight="1">
      <c r="A59" s="12"/>
      <c r="B59" s="13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18" customHeight="1">
      <c r="A60" s="12"/>
      <c r="B60" s="13"/>
      <c r="C60" s="123" t="s">
        <v>33</v>
      </c>
      <c r="D60" s="101"/>
      <c r="E60" s="29">
        <f>L46</f>
        <v>0</v>
      </c>
      <c r="F60" s="127">
        <f>AA60</f>
        <v>0</v>
      </c>
      <c r="G60" s="101"/>
      <c r="H60" s="101"/>
      <c r="I60" s="74"/>
      <c r="K60" s="123" t="s">
        <v>33</v>
      </c>
      <c r="L60" s="101"/>
      <c r="M60" s="29">
        <f>L52</f>
        <v>0</v>
      </c>
      <c r="N60" s="127">
        <f>AA62</f>
        <v>0</v>
      </c>
      <c r="O60" s="101"/>
      <c r="P60" s="101"/>
      <c r="Q60" s="74"/>
      <c r="X60" t="s">
        <v>24</v>
      </c>
      <c r="Y60" s="22">
        <f>IF(L46="zw.",0,IF(L46=0.05,0.05,IF(L46=0.08,0.08,IF(L46=0.23,0.23,0))))</f>
        <v>0</v>
      </c>
      <c r="Z60" s="23">
        <f>Y60*E46</f>
        <v>0</v>
      </c>
      <c r="AA60" s="23">
        <f>Z60+E46</f>
        <v>0</v>
      </c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7.5" customHeight="1">
      <c r="A61" s="12"/>
      <c r="B61" s="13"/>
      <c r="Y61" s="22"/>
      <c r="AA61" s="23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18" customHeight="1">
      <c r="A62" s="12"/>
      <c r="B62" s="13"/>
      <c r="C62" s="123" t="s">
        <v>33</v>
      </c>
      <c r="D62" s="101"/>
      <c r="E62" s="29">
        <f>L48</f>
        <v>0</v>
      </c>
      <c r="F62" s="127">
        <f>AA64</f>
        <v>0</v>
      </c>
      <c r="G62" s="101"/>
      <c r="H62" s="101"/>
      <c r="I62" s="74"/>
      <c r="K62" s="123" t="s">
        <v>33</v>
      </c>
      <c r="L62" s="101"/>
      <c r="M62" s="29">
        <f>L54</f>
        <v>0</v>
      </c>
      <c r="N62" s="127">
        <f>AA66</f>
        <v>0</v>
      </c>
      <c r="O62" s="101"/>
      <c r="P62" s="101"/>
      <c r="Q62" s="74"/>
      <c r="X62" t="s">
        <v>27</v>
      </c>
      <c r="Y62" s="22">
        <f>IF(L48="zw.",0,IF(L48=0.05,0.05,IF(L48=0.08,0.08,IF(L48=0.23,0.23,0))))</f>
        <v>0</v>
      </c>
      <c r="Z62" s="23">
        <f>Y62*E48</f>
        <v>0</v>
      </c>
      <c r="AA62" s="23">
        <f>Z62+E48</f>
        <v>0</v>
      </c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7.5" customHeight="1">
      <c r="A63" s="12"/>
      <c r="B63" s="13"/>
      <c r="Y63" s="22"/>
      <c r="AA63" s="23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18" customHeight="1">
      <c r="A64" s="12"/>
      <c r="B64" s="13"/>
      <c r="C64" s="123" t="s">
        <v>33</v>
      </c>
      <c r="D64" s="101"/>
      <c r="E64" s="29">
        <f>L50</f>
        <v>0</v>
      </c>
      <c r="F64" s="127">
        <f>AA68</f>
        <v>0</v>
      </c>
      <c r="G64" s="101"/>
      <c r="H64" s="101"/>
      <c r="I64" s="74"/>
      <c r="K64" s="31" t="s">
        <v>35</v>
      </c>
      <c r="L64" s="32"/>
      <c r="M64" s="29"/>
      <c r="N64" s="127">
        <f>N60+F60+F64+F62+N62</f>
        <v>0</v>
      </c>
      <c r="O64" s="101"/>
      <c r="P64" s="101"/>
      <c r="Q64" s="74"/>
      <c r="X64" t="s">
        <v>29</v>
      </c>
      <c r="Y64" s="22">
        <f>IF(L50="zw.",0,IF(L50=0.05,0.05,IF(L50=0.08,0.08,IF(L50=0.23,0.23,0))))</f>
        <v>0</v>
      </c>
      <c r="Z64" s="23">
        <f>Y64*E50</f>
        <v>0</v>
      </c>
      <c r="AA64" s="23">
        <f>Z64+E50</f>
        <v>0</v>
      </c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7.5" customHeight="1">
      <c r="A65" s="12"/>
      <c r="B65" s="13"/>
      <c r="Y65" s="22"/>
      <c r="AA65" s="23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12.75" customHeight="1">
      <c r="A66" s="12"/>
      <c r="B66" s="13"/>
      <c r="C66" s="122" t="s">
        <v>36</v>
      </c>
      <c r="D66" s="82"/>
      <c r="E66" s="112"/>
      <c r="F66" s="119" t="str">
        <f>slownie2!E13</f>
        <v>złotych 0/100</v>
      </c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112"/>
      <c r="X66" t="s">
        <v>37</v>
      </c>
      <c r="Y66" s="22">
        <f>IF(L52="zw.",0,IF(L52=0.05,0.05,IF(L52=0.08,0.08,IF(L52=0.23,0.23,0))))</f>
        <v>0</v>
      </c>
      <c r="Z66" s="23">
        <f>Y66*E52</f>
        <v>0</v>
      </c>
      <c r="AA66" s="23">
        <f>Z66+E52</f>
        <v>0</v>
      </c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12.75" customHeight="1">
      <c r="A67" s="12"/>
      <c r="B67" s="13"/>
      <c r="C67" s="120"/>
      <c r="D67" s="114"/>
      <c r="E67" s="115"/>
      <c r="F67" s="120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5"/>
      <c r="Y67" s="22"/>
      <c r="AA67" s="23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12.75" customHeight="1">
      <c r="A68" s="12"/>
      <c r="B68" s="13"/>
      <c r="X68" t="s">
        <v>31</v>
      </c>
      <c r="Y68" s="22">
        <f>IF(L54="zw.",0,IF(L54=0.05,0.05,IF(L54=0.08,0.08,IF(L54=0.23,0.23,0))))</f>
        <v>0</v>
      </c>
      <c r="Z68" s="23">
        <f>Y68*E54</f>
        <v>0</v>
      </c>
      <c r="AA68" s="23">
        <f>Z68+E54</f>
        <v>0</v>
      </c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12.75" customHeight="1">
      <c r="A69" s="12"/>
      <c r="B69" s="13" t="s">
        <v>51</v>
      </c>
      <c r="C69" s="121" t="s">
        <v>53</v>
      </c>
      <c r="D69" s="76"/>
      <c r="E69" s="76"/>
      <c r="F69" s="76"/>
      <c r="G69" s="76"/>
      <c r="H69" s="76"/>
      <c r="I69" s="76"/>
      <c r="J69" s="181"/>
      <c r="K69" s="95"/>
      <c r="L69" s="95"/>
      <c r="M69" s="95"/>
      <c r="N69" s="95"/>
      <c r="O69" s="121" t="s">
        <v>135</v>
      </c>
      <c r="P69" s="76"/>
      <c r="Q69" s="76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12.75" customHeight="1">
      <c r="A70" s="12"/>
      <c r="B70" s="13"/>
      <c r="C70" s="121" t="s">
        <v>143</v>
      </c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3.75" customHeight="1">
      <c r="A71" s="12"/>
      <c r="B71" s="13"/>
      <c r="C71" s="35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12.75" customHeight="1">
      <c r="A72" s="12"/>
      <c r="B72" s="13"/>
      <c r="D72" s="121" t="s">
        <v>164</v>
      </c>
      <c r="E72" s="76"/>
      <c r="F72" s="76"/>
      <c r="G72" s="76"/>
      <c r="H72" s="76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3.75" customHeight="1">
      <c r="A73" s="12"/>
      <c r="B73" s="13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12.75" customHeight="1">
      <c r="A74" s="12"/>
      <c r="B74" s="13"/>
      <c r="D74" s="121" t="s">
        <v>169</v>
      </c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12.75" customHeight="1">
      <c r="A75" s="12"/>
      <c r="B75" s="13"/>
      <c r="D75" s="121" t="s">
        <v>170</v>
      </c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12.75" customHeight="1">
      <c r="A76" s="12"/>
      <c r="B76" s="13"/>
      <c r="D76" s="121" t="s">
        <v>171</v>
      </c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3.75" customHeight="1">
      <c r="A77" s="12"/>
      <c r="B77" s="13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12.75" customHeight="1">
      <c r="A78" s="12"/>
      <c r="B78" s="13"/>
      <c r="D78" s="121" t="s">
        <v>172</v>
      </c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3.75" customHeight="1">
      <c r="A79" s="12"/>
      <c r="B79" s="13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12.75" customHeight="1">
      <c r="A80" s="12"/>
      <c r="B80" s="13"/>
      <c r="D80" t="s">
        <v>173</v>
      </c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90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7.5" customHeight="1">
      <c r="A81" s="12"/>
      <c r="B81" s="13"/>
      <c r="E81" s="94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6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12.75" customHeight="1">
      <c r="A82" s="12"/>
      <c r="B82" s="13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12.75" customHeight="1">
      <c r="A83" s="12"/>
      <c r="B83" s="13" t="s">
        <v>174</v>
      </c>
      <c r="C83" s="19" t="s">
        <v>249</v>
      </c>
      <c r="D83" s="34"/>
      <c r="E83" s="34"/>
      <c r="F83" s="34"/>
      <c r="G83" s="34"/>
      <c r="H83" s="34"/>
      <c r="I83" s="34"/>
      <c r="J83" s="182"/>
      <c r="K83" s="183"/>
      <c r="L83" s="183"/>
      <c r="M83" s="183"/>
      <c r="N83" s="183"/>
      <c r="O83" s="183"/>
      <c r="P83" s="183"/>
      <c r="Q83" s="183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12.75" customHeight="1">
      <c r="A84" s="12"/>
      <c r="B84" s="13"/>
      <c r="J84" s="81" t="s">
        <v>175</v>
      </c>
      <c r="K84" s="82"/>
      <c r="L84" s="82"/>
      <c r="M84" s="82"/>
      <c r="N84" s="82"/>
      <c r="O84" s="82"/>
      <c r="P84" s="82"/>
      <c r="Q84" s="82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12.75" customHeight="1">
      <c r="A85" s="12"/>
      <c r="B85" s="13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12.75" customHeight="1">
      <c r="A86" s="12"/>
      <c r="B86" s="13" t="s">
        <v>176</v>
      </c>
      <c r="C86" s="83" t="s">
        <v>250</v>
      </c>
      <c r="D86" s="76"/>
      <c r="E86" s="76"/>
      <c r="F86" s="76"/>
      <c r="G86" s="76"/>
      <c r="H86" s="76"/>
      <c r="I86" s="187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3.75" customHeight="1">
      <c r="A87" s="12"/>
      <c r="B87" s="13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18.75" customHeight="1">
      <c r="A88" s="12"/>
      <c r="B88" s="13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12.75" customHeight="1">
      <c r="A89" s="12"/>
      <c r="B89" s="13" t="s">
        <v>177</v>
      </c>
      <c r="C89" s="83" t="s">
        <v>251</v>
      </c>
      <c r="D89" s="76"/>
      <c r="E89" s="76"/>
      <c r="F89" s="76"/>
      <c r="G89" s="76"/>
      <c r="H89" s="76"/>
      <c r="I89" s="190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16.5" customHeight="1">
      <c r="A90" s="12"/>
      <c r="B90" s="13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12.75" customHeight="1">
      <c r="A91" s="12"/>
      <c r="B91" s="13" t="s">
        <v>178</v>
      </c>
      <c r="C91" s="83" t="s">
        <v>252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12.75" customHeight="1">
      <c r="A92" s="12"/>
      <c r="B92" s="13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12.75" customHeight="1">
      <c r="A93" s="12"/>
      <c r="B93" s="116">
        <v>1</v>
      </c>
      <c r="C93" s="110" t="s">
        <v>179</v>
      </c>
      <c r="D93" s="101"/>
      <c r="E93" s="101"/>
      <c r="F93" s="74"/>
      <c r="G93" s="35"/>
      <c r="H93" s="100" t="s">
        <v>180</v>
      </c>
      <c r="I93" s="101"/>
      <c r="J93" s="101"/>
      <c r="K93" s="101"/>
      <c r="L93" s="101"/>
      <c r="M93" s="101"/>
      <c r="N93" s="74"/>
      <c r="P93" s="100" t="s">
        <v>181</v>
      </c>
      <c r="Q93" s="101"/>
      <c r="R93" s="101"/>
      <c r="S93" s="101"/>
      <c r="T93" s="101"/>
      <c r="U93" s="74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12.75" customHeight="1">
      <c r="A94" s="12"/>
      <c r="B94" s="117"/>
      <c r="C94" s="126"/>
      <c r="D94" s="98"/>
      <c r="E94" s="98"/>
      <c r="F94" s="99"/>
      <c r="H94" s="97"/>
      <c r="I94" s="98"/>
      <c r="J94" s="98"/>
      <c r="K94" s="98"/>
      <c r="L94" s="98"/>
      <c r="M94" s="98"/>
      <c r="N94" s="99"/>
      <c r="P94" s="97"/>
      <c r="Q94" s="98"/>
      <c r="R94" s="98"/>
      <c r="S94" s="98"/>
      <c r="T94" s="98"/>
      <c r="U94" s="99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3.75" customHeight="1">
      <c r="A95" s="12"/>
      <c r="B95" s="117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12.75" customHeight="1">
      <c r="A96" s="12"/>
      <c r="B96" s="117"/>
      <c r="C96" s="111" t="s">
        <v>182</v>
      </c>
      <c r="D96" s="82"/>
      <c r="E96" s="82"/>
      <c r="F96" s="82"/>
      <c r="G96" s="112"/>
      <c r="H96" s="102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4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12.75" customHeight="1">
      <c r="A97" s="12"/>
      <c r="B97" s="118"/>
      <c r="C97" s="113" t="s">
        <v>183</v>
      </c>
      <c r="D97" s="114"/>
      <c r="E97" s="114"/>
      <c r="F97" s="114"/>
      <c r="G97" s="115"/>
      <c r="H97" s="105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7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9" customHeight="1">
      <c r="A98" s="12"/>
      <c r="B98" s="13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12.75" customHeight="1">
      <c r="A99" s="12"/>
      <c r="B99" s="116">
        <v>2</v>
      </c>
      <c r="C99" s="100" t="s">
        <v>179</v>
      </c>
      <c r="D99" s="101"/>
      <c r="E99" s="101"/>
      <c r="F99" s="74"/>
      <c r="G99" s="35"/>
      <c r="H99" s="100" t="s">
        <v>180</v>
      </c>
      <c r="I99" s="101"/>
      <c r="J99" s="101"/>
      <c r="K99" s="101"/>
      <c r="L99" s="101"/>
      <c r="M99" s="101"/>
      <c r="N99" s="74"/>
      <c r="P99" s="100" t="s">
        <v>181</v>
      </c>
      <c r="Q99" s="101"/>
      <c r="R99" s="101"/>
      <c r="S99" s="101"/>
      <c r="T99" s="101"/>
      <c r="U99" s="74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12.75" customHeight="1">
      <c r="A100" s="12"/>
      <c r="B100" s="117"/>
      <c r="C100" s="97"/>
      <c r="D100" s="98"/>
      <c r="E100" s="98"/>
      <c r="F100" s="99"/>
      <c r="H100" s="97"/>
      <c r="I100" s="98"/>
      <c r="J100" s="98"/>
      <c r="K100" s="98"/>
      <c r="L100" s="98"/>
      <c r="M100" s="98"/>
      <c r="N100" s="99"/>
      <c r="P100" s="97"/>
      <c r="Q100" s="98"/>
      <c r="R100" s="98"/>
      <c r="S100" s="98"/>
      <c r="T100" s="98"/>
      <c r="U100" s="99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3.75" customHeight="1">
      <c r="A101" s="12"/>
      <c r="B101" s="117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12.75" customHeight="1">
      <c r="A102" s="12"/>
      <c r="B102" s="117"/>
      <c r="C102" s="111" t="s">
        <v>182</v>
      </c>
      <c r="D102" s="82"/>
      <c r="E102" s="82"/>
      <c r="F102" s="82"/>
      <c r="G102" s="112"/>
      <c r="H102" s="102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4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12.75" customHeight="1">
      <c r="A103" s="12"/>
      <c r="B103" s="118"/>
      <c r="C103" s="113" t="s">
        <v>183</v>
      </c>
      <c r="D103" s="114"/>
      <c r="E103" s="114"/>
      <c r="F103" s="114"/>
      <c r="G103" s="115"/>
      <c r="H103" s="105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7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9" customHeight="1">
      <c r="A104" s="12"/>
      <c r="B104" s="13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12.75" customHeight="1">
      <c r="A105" s="12"/>
      <c r="B105" s="116">
        <v>3</v>
      </c>
      <c r="C105" s="100" t="s">
        <v>179</v>
      </c>
      <c r="D105" s="101"/>
      <c r="E105" s="101"/>
      <c r="F105" s="74"/>
      <c r="G105" s="35"/>
      <c r="H105" s="100" t="s">
        <v>180</v>
      </c>
      <c r="I105" s="101"/>
      <c r="J105" s="101"/>
      <c r="K105" s="101"/>
      <c r="L105" s="101"/>
      <c r="M105" s="101"/>
      <c r="N105" s="74"/>
      <c r="P105" s="100" t="s">
        <v>181</v>
      </c>
      <c r="Q105" s="101"/>
      <c r="R105" s="101"/>
      <c r="S105" s="101"/>
      <c r="T105" s="101"/>
      <c r="U105" s="74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12.75" customHeight="1">
      <c r="A106" s="12"/>
      <c r="B106" s="117"/>
      <c r="C106" s="97"/>
      <c r="D106" s="98"/>
      <c r="E106" s="98"/>
      <c r="F106" s="99"/>
      <c r="H106" s="97"/>
      <c r="I106" s="98"/>
      <c r="J106" s="98"/>
      <c r="K106" s="98"/>
      <c r="L106" s="98"/>
      <c r="M106" s="98"/>
      <c r="N106" s="99"/>
      <c r="P106" s="97"/>
      <c r="Q106" s="98"/>
      <c r="R106" s="98"/>
      <c r="S106" s="98"/>
      <c r="T106" s="98"/>
      <c r="U106" s="99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3.75" customHeight="1">
      <c r="A107" s="12"/>
      <c r="B107" s="117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12.75" customHeight="1">
      <c r="A108" s="12"/>
      <c r="B108" s="117"/>
      <c r="C108" s="37" t="s">
        <v>182</v>
      </c>
      <c r="D108" s="38"/>
      <c r="E108" s="38"/>
      <c r="F108" s="38"/>
      <c r="G108" s="39"/>
      <c r="H108" s="102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4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12.75" customHeight="1">
      <c r="A109" s="12"/>
      <c r="B109" s="118"/>
      <c r="C109" s="40" t="s">
        <v>183</v>
      </c>
      <c r="D109" s="3"/>
      <c r="E109" s="3"/>
      <c r="F109" s="3"/>
      <c r="G109" s="41"/>
      <c r="H109" s="105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7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12.75" customHeight="1">
      <c r="A110" s="12"/>
      <c r="B110" s="13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12.75" customHeight="1">
      <c r="A111" s="12"/>
      <c r="B111" s="13" t="s">
        <v>184</v>
      </c>
      <c r="C111" s="13" t="s">
        <v>185</v>
      </c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ht="3.75" customHeight="1">
      <c r="A112" s="12"/>
      <c r="B112" s="13"/>
      <c r="C112" s="13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12.75" customHeight="1">
      <c r="A113" s="12"/>
      <c r="B113" s="13"/>
      <c r="C113" s="145" t="s">
        <v>186</v>
      </c>
      <c r="D113" s="82"/>
      <c r="E113" s="112"/>
      <c r="F113" s="124"/>
      <c r="G113" s="103"/>
      <c r="H113" s="103"/>
      <c r="I113" s="103"/>
      <c r="J113" s="104"/>
      <c r="K113" s="125" t="s">
        <v>187</v>
      </c>
      <c r="L113" s="112"/>
      <c r="M113" s="102"/>
      <c r="N113" s="103"/>
      <c r="O113" s="103"/>
      <c r="P113" s="103"/>
      <c r="Q113" s="103"/>
      <c r="R113" s="103"/>
      <c r="S113" s="103"/>
      <c r="T113" s="103"/>
      <c r="U113" s="104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12.75" customHeight="1">
      <c r="A114" s="12"/>
      <c r="B114" s="13"/>
      <c r="C114" s="120"/>
      <c r="D114" s="114"/>
      <c r="E114" s="115"/>
      <c r="F114" s="105"/>
      <c r="G114" s="106"/>
      <c r="H114" s="106"/>
      <c r="I114" s="106"/>
      <c r="J114" s="107"/>
      <c r="K114" s="120"/>
      <c r="L114" s="115"/>
      <c r="M114" s="105"/>
      <c r="N114" s="106"/>
      <c r="O114" s="106"/>
      <c r="P114" s="106"/>
      <c r="Q114" s="106"/>
      <c r="R114" s="106"/>
      <c r="S114" s="106"/>
      <c r="T114" s="106"/>
      <c r="U114" s="107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12.75" customHeight="1">
      <c r="A115" s="12"/>
      <c r="B115" s="13"/>
      <c r="C115" s="33"/>
      <c r="D115" s="33"/>
      <c r="E115" s="33"/>
      <c r="F115" s="42"/>
      <c r="G115" s="42"/>
      <c r="H115" s="42"/>
      <c r="I115" s="42"/>
      <c r="J115" s="42"/>
      <c r="K115" s="42"/>
      <c r="L115" s="42"/>
      <c r="M115" s="43"/>
      <c r="N115" s="43"/>
      <c r="O115" s="43"/>
      <c r="P115" s="43"/>
      <c r="Q115" s="43"/>
      <c r="R115" s="43"/>
      <c r="S115" s="43"/>
      <c r="T115" s="43"/>
      <c r="U115" s="43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12.75" customHeight="1">
      <c r="A116" s="12"/>
      <c r="B116" s="13"/>
      <c r="C116" s="145" t="s">
        <v>186</v>
      </c>
      <c r="D116" s="82"/>
      <c r="E116" s="112"/>
      <c r="F116" s="124"/>
      <c r="G116" s="103"/>
      <c r="H116" s="103"/>
      <c r="I116" s="103"/>
      <c r="J116" s="104"/>
      <c r="K116" s="125" t="s">
        <v>187</v>
      </c>
      <c r="L116" s="112"/>
      <c r="M116" s="102"/>
      <c r="N116" s="103"/>
      <c r="O116" s="103"/>
      <c r="P116" s="103"/>
      <c r="Q116" s="103"/>
      <c r="R116" s="103"/>
      <c r="S116" s="103"/>
      <c r="T116" s="103"/>
      <c r="U116" s="104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12.75" customHeight="1">
      <c r="A117" s="12"/>
      <c r="B117" s="13"/>
      <c r="C117" s="120"/>
      <c r="D117" s="114"/>
      <c r="E117" s="115"/>
      <c r="F117" s="105"/>
      <c r="G117" s="106"/>
      <c r="H117" s="106"/>
      <c r="I117" s="106"/>
      <c r="J117" s="107"/>
      <c r="K117" s="120"/>
      <c r="L117" s="115"/>
      <c r="M117" s="105"/>
      <c r="N117" s="106"/>
      <c r="O117" s="106"/>
      <c r="P117" s="106"/>
      <c r="Q117" s="106"/>
      <c r="R117" s="106"/>
      <c r="S117" s="106"/>
      <c r="T117" s="106"/>
      <c r="U117" s="107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ht="12.75" customHeight="1">
      <c r="A118" s="12"/>
      <c r="B118" s="13"/>
      <c r="C118" s="33"/>
      <c r="D118" s="33"/>
      <c r="E118" s="33"/>
      <c r="F118" s="42"/>
      <c r="G118" s="42"/>
      <c r="H118" s="42"/>
      <c r="I118" s="42"/>
      <c r="J118" s="42"/>
      <c r="K118" s="42"/>
      <c r="L118" s="42"/>
      <c r="M118" s="43"/>
      <c r="N118" s="43"/>
      <c r="O118" s="43"/>
      <c r="P118" s="43"/>
      <c r="Q118" s="43"/>
      <c r="R118" s="43"/>
      <c r="S118" s="43"/>
      <c r="T118" s="43"/>
      <c r="U118" s="43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12.75" customHeight="1">
      <c r="A119" s="12"/>
      <c r="B119" s="13"/>
      <c r="C119" s="145" t="s">
        <v>186</v>
      </c>
      <c r="D119" s="82"/>
      <c r="E119" s="112"/>
      <c r="F119" s="124"/>
      <c r="G119" s="103"/>
      <c r="H119" s="103"/>
      <c r="I119" s="103"/>
      <c r="J119" s="104"/>
      <c r="K119" s="125" t="s">
        <v>187</v>
      </c>
      <c r="L119" s="112"/>
      <c r="M119" s="102"/>
      <c r="N119" s="103"/>
      <c r="O119" s="103"/>
      <c r="P119" s="103"/>
      <c r="Q119" s="103"/>
      <c r="R119" s="103"/>
      <c r="S119" s="103"/>
      <c r="T119" s="103"/>
      <c r="U119" s="104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12.75" customHeight="1">
      <c r="A120" s="12"/>
      <c r="B120" s="13"/>
      <c r="C120" s="120"/>
      <c r="D120" s="114"/>
      <c r="E120" s="115"/>
      <c r="F120" s="105"/>
      <c r="G120" s="106"/>
      <c r="H120" s="106"/>
      <c r="I120" s="106"/>
      <c r="J120" s="107"/>
      <c r="K120" s="120"/>
      <c r="L120" s="115"/>
      <c r="M120" s="105"/>
      <c r="N120" s="106"/>
      <c r="O120" s="106"/>
      <c r="P120" s="106"/>
      <c r="Q120" s="106"/>
      <c r="R120" s="106"/>
      <c r="S120" s="106"/>
      <c r="T120" s="106"/>
      <c r="U120" s="107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27.75" customHeight="1">
      <c r="A121" s="12"/>
      <c r="B121" s="25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12.75" customHeight="1">
      <c r="A122" s="12"/>
      <c r="B122" s="13" t="s">
        <v>188</v>
      </c>
      <c r="C122" s="152" t="s">
        <v>189</v>
      </c>
      <c r="D122" s="76"/>
      <c r="E122" s="76"/>
      <c r="F122" s="76"/>
      <c r="G122" s="76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43.5" customHeight="1">
      <c r="A123" s="12"/>
      <c r="B123" s="13"/>
      <c r="C123" s="149" t="s">
        <v>240</v>
      </c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40.5" customHeight="1">
      <c r="A124" s="12"/>
      <c r="B124" s="13"/>
      <c r="C124" s="149" t="s">
        <v>241</v>
      </c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45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8.25" customHeight="1">
      <c r="A125" s="12"/>
      <c r="B125" s="13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12.75" customHeight="1">
      <c r="A126" s="12"/>
      <c r="B126" s="13" t="s">
        <v>190</v>
      </c>
      <c r="C126" s="83" t="s">
        <v>253</v>
      </c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12.75" customHeight="1">
      <c r="A127" s="12"/>
      <c r="B127" s="13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12.75" customHeight="1">
      <c r="A128" s="12"/>
      <c r="B128" s="13"/>
      <c r="D128" s="150" t="s">
        <v>191</v>
      </c>
      <c r="E128" s="151"/>
      <c r="F128" s="151"/>
      <c r="G128" s="151"/>
      <c r="H128" s="151"/>
      <c r="I128" s="151"/>
      <c r="J128" s="151"/>
      <c r="K128" s="151"/>
      <c r="L128" s="151"/>
      <c r="M128" s="66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19.5" customHeight="1">
      <c r="A129" s="12"/>
      <c r="B129" s="13"/>
      <c r="D129" s="150" t="s">
        <v>192</v>
      </c>
      <c r="E129" s="151"/>
      <c r="F129" s="151"/>
      <c r="G129" s="151"/>
      <c r="H129" s="151"/>
      <c r="I129" s="151"/>
      <c r="J129" s="151"/>
      <c r="K129" s="151"/>
      <c r="L129" s="151"/>
      <c r="M129" s="151"/>
      <c r="N129" s="148"/>
      <c r="O129" s="95"/>
      <c r="P129" s="95"/>
      <c r="Q129" s="95"/>
      <c r="R129" s="95"/>
      <c r="S129" s="95"/>
      <c r="T129" s="95"/>
      <c r="U129" s="95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12.75" customHeight="1">
      <c r="A130" s="12"/>
      <c r="B130" s="13"/>
      <c r="C130" s="61"/>
      <c r="D130" s="150" t="s">
        <v>193</v>
      </c>
      <c r="E130" s="151"/>
      <c r="F130" s="151"/>
      <c r="G130" s="66"/>
      <c r="H130" s="66"/>
      <c r="I130" s="66"/>
      <c r="J130" s="66"/>
      <c r="K130" s="66"/>
      <c r="L130" s="66"/>
      <c r="M130" s="66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12.75" customHeight="1">
      <c r="A131" s="12"/>
      <c r="B131" s="13"/>
      <c r="D131" s="4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12.75" customHeight="1">
      <c r="A132" s="12"/>
      <c r="B132" s="13" t="s">
        <v>194</v>
      </c>
      <c r="D132" s="141" t="s">
        <v>195</v>
      </c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ht="17.25" customHeight="1">
      <c r="A133" s="12"/>
      <c r="B133" s="13"/>
      <c r="C133" s="142" t="s">
        <v>196</v>
      </c>
      <c r="D133" s="114"/>
      <c r="E133" s="114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ht="12.75" customHeight="1">
      <c r="A134" s="12"/>
      <c r="B134" s="13"/>
      <c r="C134" s="145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112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ht="6.75" customHeight="1">
      <c r="A135" s="12"/>
      <c r="B135" s="13"/>
      <c r="C135" s="14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147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ht="12.75" customHeight="1">
      <c r="A136" s="12"/>
      <c r="B136" s="13"/>
      <c r="C136" s="14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147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ht="9" customHeight="1">
      <c r="A137" s="12"/>
      <c r="B137" s="13"/>
      <c r="C137" s="14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147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ht="12.75" customHeight="1">
      <c r="A138" s="12"/>
      <c r="B138" s="13"/>
      <c r="C138" s="120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5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ht="12.75" customHeight="1">
      <c r="A139" s="12"/>
      <c r="B139" s="1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ht="12.75" customHeight="1">
      <c r="A140" s="12"/>
      <c r="B140" s="1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ht="12.75" customHeight="1">
      <c r="A141" s="12"/>
      <c r="B141" s="13"/>
      <c r="M141" s="3"/>
      <c r="N141" s="3"/>
      <c r="O141" s="3"/>
      <c r="P141" s="3"/>
      <c r="Q141" s="3"/>
      <c r="R141" s="3"/>
      <c r="S141" s="3"/>
      <c r="T141" s="3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ht="12.75" customHeight="1" hidden="1">
      <c r="A142" s="12"/>
      <c r="B142" s="13"/>
      <c r="M142" s="87" t="s">
        <v>197</v>
      </c>
      <c r="N142" s="76"/>
      <c r="O142" s="76"/>
      <c r="P142" s="76"/>
      <c r="Q142" s="76"/>
      <c r="R142" s="76"/>
      <c r="S142" s="76"/>
      <c r="T142" s="76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ht="12.75" customHeight="1" hidden="1">
      <c r="A143" s="12"/>
      <c r="B143" s="13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ht="12.75" customHeight="1" hidden="1">
      <c r="A144" s="12"/>
      <c r="B144" s="13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1:37" ht="12.75" customHeight="1" hidden="1">
      <c r="A145" s="12"/>
      <c r="B145" s="13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1:37" ht="12.75" customHeight="1" hidden="1">
      <c r="A146" s="12"/>
      <c r="B146" s="13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1:37" ht="12.75" customHeight="1">
      <c r="A147" s="12"/>
      <c r="B147" s="13"/>
      <c r="M147" s="154" t="s">
        <v>197</v>
      </c>
      <c r="N147" s="76"/>
      <c r="O147" s="76"/>
      <c r="P147" s="76"/>
      <c r="Q147" s="76"/>
      <c r="R147" s="76"/>
      <c r="S147" s="76"/>
      <c r="T147" s="76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1:37" ht="13.5" customHeight="1" thickBot="1">
      <c r="A148" s="12"/>
      <c r="B148" s="16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1:37" ht="13.5" customHeight="1">
      <c r="A149" s="12"/>
      <c r="B149" s="13"/>
      <c r="C149" s="84" t="s">
        <v>198</v>
      </c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6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1:37" ht="12.75" customHeight="1">
      <c r="A150" s="12"/>
      <c r="B150" s="25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1:37" ht="12.75" customHeight="1">
      <c r="A151" s="12"/>
      <c r="B151" s="13" t="s">
        <v>199</v>
      </c>
      <c r="C151" s="195" t="s">
        <v>200</v>
      </c>
      <c r="D151" s="76"/>
      <c r="E151" s="76"/>
      <c r="F151" s="76"/>
      <c r="G151" s="76"/>
      <c r="H151" s="76"/>
      <c r="I151" s="76"/>
      <c r="J151" s="186"/>
      <c r="K151" s="163"/>
      <c r="L151" s="163"/>
      <c r="M151" s="163"/>
      <c r="N151" s="49"/>
      <c r="O151" s="25"/>
      <c r="P151" s="25"/>
      <c r="Q151" s="25"/>
      <c r="R151" s="25"/>
      <c r="S151" s="25"/>
      <c r="T151" s="25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1:37" ht="12.75" customHeight="1">
      <c r="A152" s="12"/>
      <c r="B152" s="25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1:37" ht="12.75" customHeight="1">
      <c r="A153" s="12"/>
      <c r="B153" s="13" t="s">
        <v>201</v>
      </c>
      <c r="C153" s="50" t="s">
        <v>202</v>
      </c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1:37" ht="12.75" customHeight="1">
      <c r="A154" s="12"/>
      <c r="B154" s="13"/>
      <c r="C154" s="121" t="s">
        <v>203</v>
      </c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1:37" ht="12.75" customHeight="1">
      <c r="A155" s="12"/>
      <c r="B155" s="13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1:37" ht="12.75" customHeight="1">
      <c r="A156" s="12"/>
      <c r="B156" s="13"/>
      <c r="H156" s="13"/>
      <c r="I156" s="23"/>
      <c r="J156" s="13" t="s">
        <v>204</v>
      </c>
      <c r="K156" s="193">
        <v>4.3117</v>
      </c>
      <c r="L156" s="194"/>
      <c r="M156" s="194"/>
      <c r="O156" s="51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1:37" ht="12.75" customHeight="1">
      <c r="A157" s="12"/>
      <c r="B157" s="25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1:37" ht="12.75" customHeight="1">
      <c r="A158" s="12"/>
      <c r="B158" s="13" t="s">
        <v>205</v>
      </c>
      <c r="C158" s="83" t="s">
        <v>206</v>
      </c>
      <c r="D158" s="76"/>
      <c r="E158" s="76"/>
      <c r="F158" s="76"/>
      <c r="G158" s="76"/>
      <c r="H158" s="76"/>
      <c r="I158" s="76"/>
      <c r="J158" s="76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1:37" ht="12.75" customHeight="1">
      <c r="A159" s="12"/>
      <c r="B159" s="13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1:37" ht="12.75" customHeight="1">
      <c r="A160" s="12"/>
      <c r="B160" s="13"/>
      <c r="C160" s="184" t="s">
        <v>25</v>
      </c>
      <c r="D160" s="101"/>
      <c r="E160" s="74"/>
      <c r="F160" s="185">
        <f>P50/$K$156</f>
        <v>0</v>
      </c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74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1:37" ht="12.75" customHeight="1">
      <c r="A161" s="12"/>
      <c r="B161" s="13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1:37" ht="12.75" customHeight="1">
      <c r="A162" s="12"/>
      <c r="B162" s="13"/>
      <c r="C162" s="192" t="s">
        <v>207</v>
      </c>
      <c r="D162" s="82"/>
      <c r="E162" s="112"/>
      <c r="F162" s="140" t="str">
        <f>slownie3!E13</f>
        <v>EURO 0/100</v>
      </c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112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1:37" ht="12.75" customHeight="1">
      <c r="A163" s="12"/>
      <c r="B163" s="13"/>
      <c r="C163" s="120"/>
      <c r="D163" s="114"/>
      <c r="E163" s="115"/>
      <c r="F163" s="120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5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1:37" ht="12.75" customHeight="1">
      <c r="A164" s="12"/>
      <c r="B164" s="25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1:37" ht="12.75" customHeight="1">
      <c r="A165" s="12"/>
      <c r="B165" s="13" t="s">
        <v>208</v>
      </c>
      <c r="C165" s="13" t="s">
        <v>209</v>
      </c>
      <c r="E165" s="188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1:37" ht="12.75" customHeight="1">
      <c r="A166" s="12"/>
      <c r="B166" s="25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1:37" ht="12.75" customHeight="1">
      <c r="A167" s="12"/>
      <c r="B167" s="13" t="s">
        <v>210</v>
      </c>
      <c r="C167" s="83" t="s">
        <v>211</v>
      </c>
      <c r="D167" s="76"/>
      <c r="E167" s="76"/>
      <c r="F167" s="76"/>
      <c r="G167" s="76"/>
      <c r="H167" s="76"/>
      <c r="I167" s="76"/>
      <c r="J167" s="76"/>
      <c r="K167" s="76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1:37" ht="12.75" customHeight="1">
      <c r="A168" s="12"/>
      <c r="B168" s="13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37" ht="12.75" customHeight="1">
      <c r="A169" s="12"/>
      <c r="B169" s="13"/>
      <c r="C169" s="189" t="s">
        <v>212</v>
      </c>
      <c r="D169" s="76"/>
      <c r="E169" s="76"/>
      <c r="F169" s="76"/>
      <c r="G169" s="76"/>
      <c r="H169" s="76"/>
      <c r="I169" s="76"/>
      <c r="J169" s="76"/>
      <c r="K169" s="76"/>
      <c r="L169" s="76"/>
      <c r="M169" s="67"/>
      <c r="N169" s="154" t="s">
        <v>213</v>
      </c>
      <c r="O169" s="76"/>
      <c r="P169" s="76"/>
      <c r="Q169" s="161"/>
      <c r="R169" s="161"/>
      <c r="S169" s="161"/>
      <c r="T169" s="161"/>
      <c r="U169" s="25" t="s">
        <v>214</v>
      </c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1:37" ht="12.75" customHeight="1">
      <c r="A170" s="12"/>
      <c r="B170" s="13"/>
      <c r="L170" s="6"/>
      <c r="M170" s="6"/>
      <c r="O170" s="6"/>
      <c r="P170" s="6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1:37" ht="12.75" customHeight="1">
      <c r="A171" s="12"/>
      <c r="B171" s="13"/>
      <c r="C171" s="121" t="s">
        <v>215</v>
      </c>
      <c r="D171" s="76"/>
      <c r="E171" s="162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1:37" ht="12.75" customHeight="1">
      <c r="A172" s="12"/>
      <c r="B172" s="13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1:37" ht="12.75" customHeight="1">
      <c r="A173" s="12"/>
      <c r="B173" s="13"/>
      <c r="C173" s="164" t="s">
        <v>196</v>
      </c>
      <c r="D173" s="114"/>
      <c r="E173" s="114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1:37" ht="16.5" customHeight="1">
      <c r="A174" s="12"/>
      <c r="B174" s="13"/>
      <c r="C174" s="167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9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37" ht="8.25" customHeight="1">
      <c r="A175" s="12"/>
      <c r="B175" s="13"/>
      <c r="C175" s="170"/>
      <c r="D175" s="171"/>
      <c r="E175" s="171"/>
      <c r="F175" s="171"/>
      <c r="G175" s="171"/>
      <c r="H175" s="171"/>
      <c r="I175" s="171"/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171"/>
      <c r="U175" s="172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37" ht="9" customHeight="1">
      <c r="A176" s="12"/>
      <c r="B176" s="13"/>
      <c r="C176" s="170"/>
      <c r="D176" s="171"/>
      <c r="E176" s="171"/>
      <c r="F176" s="171"/>
      <c r="G176" s="171"/>
      <c r="H176" s="171"/>
      <c r="I176" s="171"/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  <c r="U176" s="172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1:37" ht="8.25" customHeight="1">
      <c r="A177" s="12"/>
      <c r="B177" s="13"/>
      <c r="C177" s="173"/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74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ht="12.75" customHeight="1">
      <c r="A178" s="12"/>
      <c r="B178" s="13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ht="9" customHeight="1">
      <c r="A179" s="12"/>
      <c r="B179" s="13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1:37" ht="12.75" customHeight="1">
      <c r="A180" s="12"/>
      <c r="B180" s="13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1:37" ht="12.75" customHeight="1">
      <c r="A181" s="12"/>
      <c r="B181" s="13"/>
      <c r="C181" s="165"/>
      <c r="D181" s="163"/>
      <c r="E181" s="163"/>
      <c r="F181" s="163"/>
      <c r="G181" s="163"/>
      <c r="O181" s="166"/>
      <c r="P181" s="114"/>
      <c r="Q181" s="114"/>
      <c r="R181" s="114"/>
      <c r="S181" s="114"/>
      <c r="T181" s="114"/>
      <c r="U181" s="114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1:37" ht="12.75" customHeight="1">
      <c r="A182" s="12"/>
      <c r="B182" s="13"/>
      <c r="C182" s="87" t="s">
        <v>216</v>
      </c>
      <c r="D182" s="76"/>
      <c r="E182" s="76"/>
      <c r="F182" s="76"/>
      <c r="G182" s="76"/>
      <c r="O182" s="139" t="s">
        <v>243</v>
      </c>
      <c r="P182" s="82"/>
      <c r="Q182" s="82"/>
      <c r="R182" s="82"/>
      <c r="S182" s="82"/>
      <c r="T182" s="82"/>
      <c r="U182" s="82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1:37" ht="12.75" customHeight="1">
      <c r="A183" s="12"/>
      <c r="B183" s="13"/>
      <c r="O183" s="138" t="s">
        <v>242</v>
      </c>
      <c r="P183" s="76"/>
      <c r="Q183" s="76"/>
      <c r="R183" s="76"/>
      <c r="S183" s="76"/>
      <c r="T183" s="76"/>
      <c r="U183" s="76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ht="13.5" customHeight="1">
      <c r="A184" s="12"/>
      <c r="B184" s="13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1:37" ht="13.5" customHeight="1">
      <c r="A185" s="12"/>
      <c r="B185" s="13"/>
      <c r="C185" s="84" t="s">
        <v>217</v>
      </c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6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1:37" ht="8.25" customHeight="1">
      <c r="A186" s="12"/>
      <c r="B186" s="13"/>
      <c r="C186" s="16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1:37" ht="12.75" customHeight="1">
      <c r="A187" s="12"/>
      <c r="B187" s="13" t="s">
        <v>218</v>
      </c>
      <c r="C187" s="13" t="s">
        <v>219</v>
      </c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1:37" ht="12.75" customHeight="1">
      <c r="A188" s="12"/>
      <c r="B188" s="13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1:37" ht="12.75" customHeight="1">
      <c r="A189" s="12"/>
      <c r="B189" s="13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1:37" ht="12.75" customHeight="1">
      <c r="A190" s="12"/>
      <c r="B190" s="13"/>
      <c r="C190" t="s">
        <v>220</v>
      </c>
      <c r="F190" s="155"/>
      <c r="G190" s="156"/>
      <c r="H190" s="156"/>
      <c r="I190" s="156"/>
      <c r="J190" s="156"/>
      <c r="O190" s="137"/>
      <c r="P190" s="114"/>
      <c r="Q190" s="114"/>
      <c r="R190" s="114"/>
      <c r="S190" s="114"/>
      <c r="T190" s="114"/>
      <c r="U190" s="114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ht="12.75" customHeight="1">
      <c r="A191" s="12"/>
      <c r="B191" s="13"/>
      <c r="O191" s="153" t="s">
        <v>221</v>
      </c>
      <c r="P191" s="82"/>
      <c r="Q191" s="82"/>
      <c r="R191" s="82"/>
      <c r="S191" s="82"/>
      <c r="T191" s="82"/>
      <c r="U191" s="82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1:37" ht="12.75" customHeight="1">
      <c r="A192" s="12"/>
      <c r="B192" s="13" t="s">
        <v>222</v>
      </c>
      <c r="C192" s="83" t="s">
        <v>223</v>
      </c>
      <c r="D192" s="76"/>
      <c r="E192" s="76"/>
      <c r="F192" s="76"/>
      <c r="G192" s="76"/>
      <c r="H192" s="76"/>
      <c r="I192" s="76"/>
      <c r="J192" s="76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1:37" ht="12.75" customHeight="1">
      <c r="A193" s="12"/>
      <c r="B193" s="13"/>
      <c r="C193" s="13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ht="12.75" customHeight="1">
      <c r="A194" s="12"/>
      <c r="B194" s="13"/>
      <c r="C194" s="175" t="s">
        <v>224</v>
      </c>
      <c r="D194" s="114"/>
      <c r="E194" s="114"/>
      <c r="F194" s="114"/>
      <c r="G194" s="114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ht="19.5" customHeight="1">
      <c r="A195" s="12"/>
      <c r="B195" s="13"/>
      <c r="C195" s="176"/>
      <c r="D195" s="177"/>
      <c r="E195" s="177"/>
      <c r="F195" s="177"/>
      <c r="G195" s="177"/>
      <c r="H195" s="177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  <c r="U195" s="17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1:37" ht="15" customHeight="1">
      <c r="A196" s="12"/>
      <c r="B196" s="13"/>
      <c r="C196" s="179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56"/>
      <c r="S196" s="156"/>
      <c r="T196" s="156"/>
      <c r="U196" s="180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1:37" ht="12.75" customHeight="1">
      <c r="A197" s="12"/>
      <c r="B197" s="13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ht="9" customHeight="1">
      <c r="A198" s="12"/>
      <c r="B198" s="13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ht="12.75" customHeight="1">
      <c r="A199" s="12"/>
      <c r="B199" s="13"/>
      <c r="C199" t="s">
        <v>220</v>
      </c>
      <c r="F199" s="155"/>
      <c r="G199" s="156"/>
      <c r="H199" s="156"/>
      <c r="I199" s="156"/>
      <c r="J199" s="156"/>
      <c r="O199" s="137"/>
      <c r="P199" s="114"/>
      <c r="Q199" s="114"/>
      <c r="R199" s="114"/>
      <c r="S199" s="114"/>
      <c r="T199" s="114"/>
      <c r="U199" s="114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1:37" ht="12.75" customHeight="1">
      <c r="A200" s="12"/>
      <c r="B200" s="13"/>
      <c r="O200" s="153" t="s">
        <v>225</v>
      </c>
      <c r="P200" s="82"/>
      <c r="Q200" s="82"/>
      <c r="R200" s="82"/>
      <c r="S200" s="82"/>
      <c r="T200" s="82"/>
      <c r="U200" s="82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1:37" ht="12.75" customHeight="1">
      <c r="A201" s="12"/>
      <c r="B201" s="13"/>
      <c r="Q201" s="6"/>
      <c r="R201" s="6"/>
      <c r="S201" s="6"/>
      <c r="T201" s="6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1:37" ht="12.75" customHeight="1">
      <c r="A202" s="12"/>
      <c r="B202" s="13" t="s">
        <v>226</v>
      </c>
      <c r="C202" s="83" t="s">
        <v>227</v>
      </c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 ht="12.75" customHeight="1">
      <c r="A203" s="12"/>
      <c r="B203" s="13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1:37" ht="12.75" customHeight="1">
      <c r="A204" s="12"/>
      <c r="B204" s="13"/>
      <c r="C204" t="s">
        <v>220</v>
      </c>
      <c r="F204" s="155"/>
      <c r="G204" s="156"/>
      <c r="H204" s="156"/>
      <c r="I204" s="156"/>
      <c r="J204" s="156"/>
      <c r="O204" s="137"/>
      <c r="P204" s="114"/>
      <c r="Q204" s="114"/>
      <c r="R204" s="114"/>
      <c r="S204" s="114"/>
      <c r="T204" s="114"/>
      <c r="U204" s="114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1:37" ht="12.75" customHeight="1">
      <c r="A205" s="12"/>
      <c r="B205" s="13"/>
      <c r="O205" s="153" t="s">
        <v>221</v>
      </c>
      <c r="P205" s="82"/>
      <c r="Q205" s="82"/>
      <c r="R205" s="82"/>
      <c r="S205" s="82"/>
      <c r="T205" s="82"/>
      <c r="U205" s="82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 ht="12.75" customHeight="1">
      <c r="A206" s="12"/>
      <c r="B206" s="13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 ht="12.75" customHeight="1">
      <c r="A207" s="12"/>
      <c r="B207" s="13" t="s">
        <v>228</v>
      </c>
      <c r="C207" s="83" t="s">
        <v>229</v>
      </c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1:37" ht="12.75" customHeight="1">
      <c r="A208" s="12"/>
      <c r="B208" s="13"/>
      <c r="C208" s="13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 ht="12.75" customHeight="1">
      <c r="A209" s="12"/>
      <c r="B209" s="13"/>
      <c r="C209" s="35" t="s">
        <v>224</v>
      </c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 ht="12.75" customHeight="1">
      <c r="A210" s="12"/>
      <c r="B210" s="13"/>
      <c r="C210" s="176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7"/>
      <c r="P210" s="177"/>
      <c r="Q210" s="177"/>
      <c r="R210" s="177"/>
      <c r="S210" s="177"/>
      <c r="T210" s="177"/>
      <c r="U210" s="17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 ht="12.75" customHeight="1">
      <c r="A211" s="12"/>
      <c r="B211" s="16"/>
      <c r="C211" s="179"/>
      <c r="D211" s="156"/>
      <c r="E211" s="156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  <c r="R211" s="156"/>
      <c r="S211" s="156"/>
      <c r="T211" s="156"/>
      <c r="U211" s="180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ht="12.75" customHeight="1">
      <c r="A212" s="12"/>
      <c r="B212" s="13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ht="12.75" customHeight="1">
      <c r="A213" s="12"/>
      <c r="B213" s="13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1:37" ht="29.25" customHeight="1">
      <c r="A214" s="12"/>
      <c r="B214" s="13"/>
      <c r="C214" t="s">
        <v>220</v>
      </c>
      <c r="F214" s="155"/>
      <c r="G214" s="156"/>
      <c r="H214" s="156"/>
      <c r="I214" s="156"/>
      <c r="J214" s="156"/>
      <c r="L214" s="142" t="s">
        <v>230</v>
      </c>
      <c r="M214" s="114"/>
      <c r="N214" s="114"/>
      <c r="O214" s="114"/>
      <c r="P214" s="114"/>
      <c r="Q214" s="159" t="s">
        <v>231</v>
      </c>
      <c r="R214" s="114"/>
      <c r="S214" s="114"/>
      <c r="T214" s="114"/>
      <c r="U214" s="114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1:37" ht="39" customHeight="1">
      <c r="A215" s="12"/>
      <c r="B215" s="13"/>
      <c r="F215" s="53"/>
      <c r="G215" s="53"/>
      <c r="H215" s="53"/>
      <c r="I215" s="53"/>
      <c r="J215" s="53"/>
      <c r="L215" s="157" t="s">
        <v>232</v>
      </c>
      <c r="M215" s="82"/>
      <c r="N215" s="82"/>
      <c r="O215" s="82"/>
      <c r="P215" s="82"/>
      <c r="Q215" s="158" t="s">
        <v>233</v>
      </c>
      <c r="R215" s="76"/>
      <c r="S215" s="76"/>
      <c r="T215" s="76"/>
      <c r="U215" s="76"/>
      <c r="V215" s="54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1:37" ht="13.5" customHeight="1">
      <c r="A216" s="12"/>
      <c r="B216" s="13"/>
      <c r="F216" s="53"/>
      <c r="G216" s="53"/>
      <c r="H216" s="53"/>
      <c r="I216" s="53"/>
      <c r="J216" s="53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37" ht="13.5" customHeight="1">
      <c r="A217" s="12"/>
      <c r="B217" s="13"/>
      <c r="C217" s="55" t="s">
        <v>234</v>
      </c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7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1:37" ht="12.75" customHeight="1">
      <c r="A218" s="12"/>
      <c r="B218" s="13"/>
      <c r="C218" s="13"/>
      <c r="V218" s="58"/>
      <c r="AC218" s="59"/>
      <c r="AD218" s="8"/>
      <c r="AE218" s="8"/>
      <c r="AF218" s="8"/>
      <c r="AG218" s="8"/>
      <c r="AH218" s="8"/>
      <c r="AI218" s="8"/>
      <c r="AJ218" s="8"/>
      <c r="AK218" s="8"/>
    </row>
    <row r="219" spans="1:37" ht="12.75" customHeight="1">
      <c r="A219" s="12"/>
      <c r="B219" s="13"/>
      <c r="M219" s="13" t="s">
        <v>235</v>
      </c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 ht="13.5" customHeight="1" thickBot="1">
      <c r="A220" s="12"/>
      <c r="B220" s="13"/>
      <c r="M220" s="13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1:37" ht="13.5" customHeight="1" thickBot="1">
      <c r="A221" s="12"/>
      <c r="C221" s="60"/>
      <c r="D221" s="143" t="s">
        <v>236</v>
      </c>
      <c r="E221" s="144"/>
      <c r="F221" s="160"/>
      <c r="G221" s="60"/>
      <c r="H221" s="143" t="s">
        <v>244</v>
      </c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1:37" ht="12.75" customHeight="1">
      <c r="A222" s="12"/>
      <c r="B222" s="13"/>
      <c r="C222" s="13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1:37" ht="12.75" customHeight="1">
      <c r="A223" s="12"/>
      <c r="B223" s="13"/>
      <c r="H223" s="65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1:37" ht="12.75" customHeight="1">
      <c r="A224" s="12"/>
      <c r="B224" s="13"/>
      <c r="C224" t="s">
        <v>220</v>
      </c>
      <c r="F224" s="155"/>
      <c r="G224" s="156"/>
      <c r="H224" s="156"/>
      <c r="I224" s="156"/>
      <c r="J224" s="156"/>
      <c r="L224" s="25"/>
      <c r="M224" s="137"/>
      <c r="N224" s="114"/>
      <c r="O224" s="114"/>
      <c r="P224" s="114"/>
      <c r="Q224" s="114"/>
      <c r="R224" s="114"/>
      <c r="S224" s="114"/>
      <c r="T224" s="114"/>
      <c r="U224" s="114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1:37" ht="12.75" customHeight="1">
      <c r="A225" s="12"/>
      <c r="B225" s="13"/>
      <c r="L225" s="154" t="s">
        <v>237</v>
      </c>
      <c r="M225" s="76"/>
      <c r="N225" s="76"/>
      <c r="O225" s="76"/>
      <c r="P225" s="76"/>
      <c r="Q225" s="76"/>
      <c r="R225" s="76"/>
      <c r="S225" s="76"/>
      <c r="T225" s="76"/>
      <c r="U225" s="76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1:37" ht="12.75" customHeight="1">
      <c r="A226" s="12"/>
      <c r="B226" s="13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1:37" ht="12.75" customHeight="1" hidden="1">
      <c r="A227" s="8"/>
      <c r="B227" s="13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1:37" ht="12.75" customHeight="1" hidden="1">
      <c r="A228" s="8"/>
      <c r="B228" s="13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1:37" ht="12.75" customHeight="1" hidden="1">
      <c r="A229" s="8"/>
      <c r="B229" s="13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1:37" ht="12.75" customHeight="1" hidden="1">
      <c r="A230" s="8"/>
      <c r="B230" s="13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1:37" ht="12.75" customHeight="1" hidden="1">
      <c r="A231" s="8"/>
      <c r="B231" s="13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1:37" ht="12.75" customHeight="1" hidden="1">
      <c r="A232" s="8"/>
      <c r="B232" s="13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 ht="12.75" customHeight="1" hidden="1">
      <c r="A233" s="8"/>
      <c r="B233" s="13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12.75" customHeight="1" hidden="1">
      <c r="A234" s="8"/>
      <c r="B234" s="13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12.75" customHeight="1" hidden="1">
      <c r="A235" s="8"/>
      <c r="B235" s="13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12.75" customHeight="1" hidden="1">
      <c r="A236" s="8"/>
      <c r="B236" s="13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12.75" customHeight="1" hidden="1">
      <c r="A237" s="8"/>
      <c r="B237" s="13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12.75" customHeight="1" hidden="1">
      <c r="A238" s="8"/>
      <c r="B238" s="13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12.75" customHeight="1" hidden="1">
      <c r="A239" s="8"/>
      <c r="B239" s="13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12.75" customHeight="1" hidden="1">
      <c r="A240" s="8"/>
      <c r="B240" s="13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12.75" customHeight="1" hidden="1">
      <c r="A241" s="8"/>
      <c r="B241" s="13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12.75" customHeight="1" hidden="1">
      <c r="A242" s="8"/>
      <c r="B242" s="13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12.75" customHeight="1" hidden="1">
      <c r="A243" s="8"/>
      <c r="B243" s="13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12.75" customHeight="1" hidden="1">
      <c r="A244" s="8"/>
      <c r="B244" s="13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 ht="12.75" customHeight="1" hidden="1">
      <c r="A245" s="8"/>
      <c r="B245" s="13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37" ht="12.75" customHeight="1" hidden="1">
      <c r="A246" s="8"/>
      <c r="B246" s="13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1:37" ht="12.75" customHeight="1" hidden="1">
      <c r="A247" s="8"/>
      <c r="B247" s="13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1:37" ht="12.75" customHeight="1" hidden="1">
      <c r="A248" s="8"/>
      <c r="B248" s="13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1:37" ht="12.75" customHeight="1" hidden="1">
      <c r="A249" s="8"/>
      <c r="B249" s="13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1:37" ht="12.75" customHeight="1" hidden="1">
      <c r="A250" s="8"/>
      <c r="B250" s="13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1:37" ht="12.75" customHeight="1" hidden="1">
      <c r="A251" s="8"/>
      <c r="B251" s="13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1:37" ht="12.75" customHeight="1" hidden="1">
      <c r="A252" s="8"/>
      <c r="B252" s="13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1:37" ht="12.75" customHeight="1" hidden="1">
      <c r="A253" s="8"/>
      <c r="B253" s="13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1:37" ht="12.75" customHeight="1" hidden="1">
      <c r="A254" s="8"/>
      <c r="B254" s="13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1:37" ht="12.75" customHeight="1" hidden="1">
      <c r="A255" s="8"/>
      <c r="B255" s="13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1:37" ht="12.75" customHeight="1" hidden="1">
      <c r="A256" s="8"/>
      <c r="B256" s="13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1:37" ht="12.75" customHeight="1" hidden="1">
      <c r="A257" s="8"/>
      <c r="B257" s="13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1:37" ht="12.75" customHeight="1" hidden="1">
      <c r="A258" s="8"/>
      <c r="B258" s="13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1:37" ht="12.75" customHeight="1" hidden="1">
      <c r="A259" s="8"/>
      <c r="B259" s="13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1:37" ht="12.75" customHeight="1" hidden="1">
      <c r="A260" s="8"/>
      <c r="B260" s="13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1:37" ht="12.75" customHeight="1" hidden="1">
      <c r="A261" s="8"/>
      <c r="B261" s="13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1:37" ht="12.75" customHeight="1" hidden="1">
      <c r="A262" s="8"/>
      <c r="B262" s="13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1:37" ht="12.75" customHeight="1" hidden="1">
      <c r="A263" s="8"/>
      <c r="B263" s="13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1:37" ht="12.75" customHeight="1" hidden="1">
      <c r="A264" s="8"/>
      <c r="B264" s="13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1:37" ht="12.75" customHeight="1" hidden="1">
      <c r="A265" s="8"/>
      <c r="B265" s="13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1:37" ht="12.75" customHeight="1" hidden="1">
      <c r="A266" s="8"/>
      <c r="B266" s="13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1:37" ht="12.75" customHeight="1" hidden="1">
      <c r="A267" s="8"/>
      <c r="B267" s="13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1:37" ht="12.75" customHeight="1" hidden="1">
      <c r="A268" s="8"/>
      <c r="B268" s="13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1:37" ht="12.75" customHeight="1" hidden="1">
      <c r="A269" s="8"/>
      <c r="B269" s="13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1:37" ht="12.75" customHeight="1" hidden="1">
      <c r="A270" s="8"/>
      <c r="B270" s="13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1:37" ht="12.75" customHeight="1" hidden="1">
      <c r="A271" s="8"/>
      <c r="B271" s="13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1:37" ht="12.75" customHeight="1" hidden="1">
      <c r="A272" s="8"/>
      <c r="B272" s="13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1:37" ht="12.75" customHeight="1" hidden="1">
      <c r="A273" s="8"/>
      <c r="B273" s="13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1:37" ht="12.75" customHeight="1" hidden="1">
      <c r="A274" s="8"/>
      <c r="B274" s="13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1:37" ht="12.75" customHeight="1" hidden="1">
      <c r="A275" s="8"/>
      <c r="B275" s="13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1:37" ht="12.75" customHeight="1" hidden="1">
      <c r="A276" s="8"/>
      <c r="B276" s="13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1:37" ht="12.75" customHeight="1" hidden="1">
      <c r="A277" s="8"/>
      <c r="B277" s="13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1:37" ht="12.75" customHeight="1" hidden="1">
      <c r="A278" s="8"/>
      <c r="B278" s="13"/>
      <c r="AC278" s="8"/>
      <c r="AD278" s="8"/>
      <c r="AE278" s="8"/>
      <c r="AF278" s="8"/>
      <c r="AG278" s="8"/>
      <c r="AH278" s="8"/>
      <c r="AI278" s="8"/>
      <c r="AJ278" s="8"/>
      <c r="AK278" s="8"/>
    </row>
    <row r="279" spans="1:37" ht="12.75" customHeight="1" hidden="1">
      <c r="A279" s="8"/>
      <c r="B279" s="13"/>
      <c r="AC279" s="8"/>
      <c r="AD279" s="8"/>
      <c r="AE279" s="8"/>
      <c r="AF279" s="8"/>
      <c r="AG279" s="8"/>
      <c r="AH279" s="8"/>
      <c r="AI279" s="8"/>
      <c r="AJ279" s="8"/>
      <c r="AK279" s="8"/>
    </row>
    <row r="280" spans="1:37" ht="12.75" customHeight="1" hidden="1">
      <c r="A280" s="8"/>
      <c r="B280" s="13"/>
      <c r="AC280" s="8"/>
      <c r="AD280" s="8"/>
      <c r="AE280" s="8"/>
      <c r="AF280" s="8"/>
      <c r="AG280" s="8"/>
      <c r="AH280" s="8"/>
      <c r="AI280" s="8"/>
      <c r="AJ280" s="8"/>
      <c r="AK280" s="8"/>
    </row>
    <row r="281" spans="1:37" ht="12.75" customHeight="1" hidden="1">
      <c r="A281" s="8"/>
      <c r="B281" s="13"/>
      <c r="AC281" s="8"/>
      <c r="AD281" s="8"/>
      <c r="AE281" s="8"/>
      <c r="AF281" s="8"/>
      <c r="AG281" s="8"/>
      <c r="AH281" s="8"/>
      <c r="AI281" s="8"/>
      <c r="AJ281" s="8"/>
      <c r="AK281" s="8"/>
    </row>
    <row r="282" spans="1:37" ht="12.75" customHeight="1" hidden="1">
      <c r="A282" s="8"/>
      <c r="B282" s="13"/>
      <c r="AC282" s="8"/>
      <c r="AD282" s="8"/>
      <c r="AE282" s="8"/>
      <c r="AF282" s="8"/>
      <c r="AG282" s="8"/>
      <c r="AH282" s="8"/>
      <c r="AI282" s="8"/>
      <c r="AJ282" s="8"/>
      <c r="AK282" s="8"/>
    </row>
    <row r="283" spans="1:37" ht="12.75" customHeight="1" hidden="1">
      <c r="A283" s="8"/>
      <c r="B283" s="13"/>
      <c r="AC283" s="8"/>
      <c r="AD283" s="8"/>
      <c r="AE283" s="8"/>
      <c r="AF283" s="8"/>
      <c r="AG283" s="8"/>
      <c r="AH283" s="8"/>
      <c r="AI283" s="8"/>
      <c r="AJ283" s="8"/>
      <c r="AK283" s="8"/>
    </row>
    <row r="284" spans="1:37" ht="12.75" customHeight="1" hidden="1">
      <c r="A284" s="8"/>
      <c r="B284" s="13"/>
      <c r="AC284" s="8"/>
      <c r="AD284" s="8"/>
      <c r="AE284" s="8"/>
      <c r="AF284" s="8"/>
      <c r="AG284" s="8"/>
      <c r="AH284" s="8"/>
      <c r="AI284" s="8"/>
      <c r="AJ284" s="8"/>
      <c r="AK284" s="8"/>
    </row>
    <row r="285" spans="1:37" ht="12.75" customHeight="1" hidden="1">
      <c r="A285" s="8"/>
      <c r="B285" s="13"/>
      <c r="AC285" s="8"/>
      <c r="AD285" s="8"/>
      <c r="AE285" s="8"/>
      <c r="AF285" s="8"/>
      <c r="AG285" s="8"/>
      <c r="AH285" s="8"/>
      <c r="AI285" s="8"/>
      <c r="AJ285" s="8"/>
      <c r="AK285" s="8"/>
    </row>
    <row r="286" spans="1:37" ht="12.75" customHeight="1" hidden="1">
      <c r="A286" s="8"/>
      <c r="B286" s="13"/>
      <c r="AC286" s="8"/>
      <c r="AD286" s="8"/>
      <c r="AE286" s="8"/>
      <c r="AF286" s="8"/>
      <c r="AG286" s="8"/>
      <c r="AH286" s="8"/>
      <c r="AI286" s="8"/>
      <c r="AJ286" s="8"/>
      <c r="AK286" s="8"/>
    </row>
    <row r="287" spans="1:37" ht="12.75" customHeight="1" hidden="1">
      <c r="A287" s="8"/>
      <c r="B287" s="13"/>
      <c r="AC287" s="8"/>
      <c r="AD287" s="8"/>
      <c r="AE287" s="8"/>
      <c r="AF287" s="8"/>
      <c r="AG287" s="8"/>
      <c r="AH287" s="8"/>
      <c r="AI287" s="8"/>
      <c r="AJ287" s="8"/>
      <c r="AK287" s="8"/>
    </row>
    <row r="288" spans="1:37" ht="12.75" customHeight="1" hidden="1">
      <c r="A288" s="8"/>
      <c r="B288" s="13"/>
      <c r="AC288" s="8"/>
      <c r="AD288" s="8"/>
      <c r="AE288" s="8"/>
      <c r="AF288" s="8"/>
      <c r="AG288" s="8"/>
      <c r="AH288" s="8"/>
      <c r="AI288" s="8"/>
      <c r="AJ288" s="8"/>
      <c r="AK288" s="8"/>
    </row>
    <row r="289" spans="1:37" ht="12.75" customHeight="1" hidden="1">
      <c r="A289" s="8"/>
      <c r="B289" s="13"/>
      <c r="AC289" s="8"/>
      <c r="AD289" s="8"/>
      <c r="AE289" s="8"/>
      <c r="AF289" s="8"/>
      <c r="AG289" s="8"/>
      <c r="AH289" s="8"/>
      <c r="AI289" s="8"/>
      <c r="AJ289" s="8"/>
      <c r="AK289" s="8"/>
    </row>
    <row r="290" spans="1:37" ht="12.75" customHeight="1" hidden="1">
      <c r="A290" s="8"/>
      <c r="B290" s="13"/>
      <c r="AC290" s="8"/>
      <c r="AD290" s="8"/>
      <c r="AE290" s="8"/>
      <c r="AF290" s="8"/>
      <c r="AG290" s="8"/>
      <c r="AH290" s="8"/>
      <c r="AI290" s="8"/>
      <c r="AJ290" s="8"/>
      <c r="AK290" s="8"/>
    </row>
    <row r="291" spans="1:37" ht="12.75" customHeight="1" hidden="1">
      <c r="A291" s="8"/>
      <c r="B291" s="13"/>
      <c r="AC291" s="8"/>
      <c r="AD291" s="8"/>
      <c r="AE291" s="8"/>
      <c r="AF291" s="8"/>
      <c r="AG291" s="8"/>
      <c r="AH291" s="8"/>
      <c r="AI291" s="8"/>
      <c r="AJ291" s="8"/>
      <c r="AK291" s="8"/>
    </row>
    <row r="292" spans="1:37" ht="12.75" customHeight="1" hidden="1">
      <c r="A292" s="8"/>
      <c r="B292" s="13"/>
      <c r="AC292" s="8"/>
      <c r="AD292" s="8"/>
      <c r="AE292" s="8"/>
      <c r="AF292" s="8"/>
      <c r="AG292" s="8"/>
      <c r="AH292" s="8"/>
      <c r="AI292" s="8"/>
      <c r="AJ292" s="8"/>
      <c r="AK292" s="8"/>
    </row>
    <row r="293" spans="1:37" ht="12.75" customHeight="1" hidden="1">
      <c r="A293" s="8"/>
      <c r="B293" s="13"/>
      <c r="AC293" s="8"/>
      <c r="AD293" s="8"/>
      <c r="AE293" s="8"/>
      <c r="AF293" s="8"/>
      <c r="AG293" s="8"/>
      <c r="AH293" s="8"/>
      <c r="AI293" s="8"/>
      <c r="AJ293" s="8"/>
      <c r="AK293" s="8"/>
    </row>
    <row r="294" spans="1:37" ht="12.75" customHeight="1" hidden="1">
      <c r="A294" s="8"/>
      <c r="B294" s="13"/>
      <c r="AC294" s="8"/>
      <c r="AD294" s="8"/>
      <c r="AE294" s="8"/>
      <c r="AF294" s="8"/>
      <c r="AG294" s="8"/>
      <c r="AH294" s="8"/>
      <c r="AI294" s="8"/>
      <c r="AJ294" s="8"/>
      <c r="AK294" s="8"/>
    </row>
    <row r="295" spans="1:37" ht="12.75" customHeight="1" hidden="1">
      <c r="A295" s="8"/>
      <c r="B295" s="13"/>
      <c r="AC295" s="8"/>
      <c r="AD295" s="8"/>
      <c r="AE295" s="8"/>
      <c r="AF295" s="8"/>
      <c r="AG295" s="8"/>
      <c r="AH295" s="8"/>
      <c r="AI295" s="8"/>
      <c r="AJ295" s="8"/>
      <c r="AK295" s="8"/>
    </row>
    <row r="296" spans="1:37" ht="12.75" customHeight="1" hidden="1">
      <c r="A296" s="8"/>
      <c r="B296" s="13"/>
      <c r="AC296" s="8"/>
      <c r="AD296" s="8"/>
      <c r="AE296" s="8"/>
      <c r="AF296" s="8"/>
      <c r="AG296" s="8"/>
      <c r="AH296" s="8"/>
      <c r="AI296" s="8"/>
      <c r="AJ296" s="8"/>
      <c r="AK296" s="8"/>
    </row>
    <row r="297" spans="1:37" ht="12.75" customHeight="1" hidden="1">
      <c r="A297" s="8"/>
      <c r="B297" s="13"/>
      <c r="AC297" s="8"/>
      <c r="AD297" s="8"/>
      <c r="AE297" s="8"/>
      <c r="AF297" s="8"/>
      <c r="AG297" s="8"/>
      <c r="AH297" s="8"/>
      <c r="AI297" s="8"/>
      <c r="AJ297" s="8"/>
      <c r="AK297" s="8"/>
    </row>
    <row r="298" spans="1:37" ht="12.75" customHeight="1" hidden="1">
      <c r="A298" s="8"/>
      <c r="B298" s="13"/>
      <c r="AC298" s="8"/>
      <c r="AD298" s="8"/>
      <c r="AE298" s="8"/>
      <c r="AF298" s="8"/>
      <c r="AG298" s="8"/>
      <c r="AH298" s="8"/>
      <c r="AI298" s="8"/>
      <c r="AJ298" s="8"/>
      <c r="AK298" s="8"/>
    </row>
    <row r="299" spans="1:37" ht="12.75" customHeight="1" hidden="1">
      <c r="A299" s="8"/>
      <c r="B299" s="13"/>
      <c r="AC299" s="8"/>
      <c r="AD299" s="8"/>
      <c r="AE299" s="8"/>
      <c r="AF299" s="8"/>
      <c r="AG299" s="8"/>
      <c r="AH299" s="8"/>
      <c r="AI299" s="8"/>
      <c r="AJ299" s="8"/>
      <c r="AK299" s="8"/>
    </row>
    <row r="300" spans="1:37" ht="12.75" customHeight="1" hidden="1">
      <c r="A300" s="8"/>
      <c r="B300" s="13"/>
      <c r="AC300" s="8"/>
      <c r="AD300" s="8"/>
      <c r="AE300" s="8"/>
      <c r="AF300" s="8"/>
      <c r="AG300" s="8"/>
      <c r="AH300" s="8"/>
      <c r="AI300" s="8"/>
      <c r="AJ300" s="8"/>
      <c r="AK300" s="8"/>
    </row>
    <row r="301" spans="1:37" ht="12.75" customHeight="1" hidden="1">
      <c r="A301" s="8"/>
      <c r="B301" s="13"/>
      <c r="AC301" s="8"/>
      <c r="AD301" s="8"/>
      <c r="AE301" s="8"/>
      <c r="AF301" s="8"/>
      <c r="AG301" s="8"/>
      <c r="AH301" s="8"/>
      <c r="AI301" s="8"/>
      <c r="AJ301" s="8"/>
      <c r="AK301" s="8"/>
    </row>
    <row r="302" spans="1:37" ht="12.75" customHeight="1" hidden="1">
      <c r="A302" s="8"/>
      <c r="B302" s="13"/>
      <c r="AC302" s="8"/>
      <c r="AD302" s="8"/>
      <c r="AE302" s="8"/>
      <c r="AF302" s="8"/>
      <c r="AG302" s="8"/>
      <c r="AH302" s="8"/>
      <c r="AI302" s="8"/>
      <c r="AJ302" s="8"/>
      <c r="AK302" s="8"/>
    </row>
    <row r="303" spans="1:37" ht="12.75" customHeight="1" hidden="1">
      <c r="A303" s="8"/>
      <c r="B303" s="13"/>
      <c r="AC303" s="8"/>
      <c r="AD303" s="8"/>
      <c r="AE303" s="8"/>
      <c r="AF303" s="8"/>
      <c r="AG303" s="8"/>
      <c r="AH303" s="8"/>
      <c r="AI303" s="8"/>
      <c r="AJ303" s="8"/>
      <c r="AK303" s="8"/>
    </row>
    <row r="304" spans="1:37" ht="12.75" customHeight="1" hidden="1">
      <c r="A304" s="8"/>
      <c r="B304" s="13"/>
      <c r="AC304" s="8"/>
      <c r="AD304" s="8"/>
      <c r="AE304" s="8"/>
      <c r="AF304" s="8"/>
      <c r="AG304" s="8"/>
      <c r="AH304" s="8"/>
      <c r="AI304" s="8"/>
      <c r="AJ304" s="8"/>
      <c r="AK304" s="8"/>
    </row>
    <row r="305" spans="1:37" ht="12.75" customHeight="1" hidden="1">
      <c r="A305" s="8"/>
      <c r="B305" s="13"/>
      <c r="AC305" s="8"/>
      <c r="AD305" s="8"/>
      <c r="AE305" s="8"/>
      <c r="AF305" s="8"/>
      <c r="AG305" s="8"/>
      <c r="AH305" s="8"/>
      <c r="AI305" s="8"/>
      <c r="AJ305" s="8"/>
      <c r="AK305" s="8"/>
    </row>
    <row r="306" spans="1:37" ht="12.75" customHeight="1" hidden="1">
      <c r="A306" s="8"/>
      <c r="B306" s="13"/>
      <c r="AC306" s="8"/>
      <c r="AD306" s="8"/>
      <c r="AE306" s="8"/>
      <c r="AF306" s="8"/>
      <c r="AG306" s="8"/>
      <c r="AH306" s="8"/>
      <c r="AI306" s="8"/>
      <c r="AJ306" s="8"/>
      <c r="AK306" s="8"/>
    </row>
    <row r="307" spans="1:37" ht="12.75" customHeight="1" hidden="1">
      <c r="A307" s="8"/>
      <c r="B307" s="13"/>
      <c r="AC307" s="8"/>
      <c r="AD307" s="8"/>
      <c r="AE307" s="8"/>
      <c r="AF307" s="8"/>
      <c r="AG307" s="8"/>
      <c r="AH307" s="8"/>
      <c r="AI307" s="8"/>
      <c r="AJ307" s="8"/>
      <c r="AK307" s="8"/>
    </row>
    <row r="308" spans="1:37" ht="12.75" customHeight="1" hidden="1">
      <c r="A308" s="8"/>
      <c r="B308" s="13"/>
      <c r="AC308" s="8"/>
      <c r="AD308" s="8"/>
      <c r="AE308" s="8"/>
      <c r="AF308" s="8"/>
      <c r="AG308" s="8"/>
      <c r="AH308" s="8"/>
      <c r="AI308" s="8"/>
      <c r="AJ308" s="8"/>
      <c r="AK308" s="8"/>
    </row>
    <row r="309" spans="1:37" ht="12.75" customHeight="1" hidden="1">
      <c r="A309" s="8"/>
      <c r="B309" s="13"/>
      <c r="AC309" s="8"/>
      <c r="AD309" s="8"/>
      <c r="AE309" s="8"/>
      <c r="AF309" s="8"/>
      <c r="AG309" s="8"/>
      <c r="AH309" s="8"/>
      <c r="AI309" s="8"/>
      <c r="AJ309" s="8"/>
      <c r="AK309" s="8"/>
    </row>
    <row r="310" spans="1:37" ht="12.75" customHeight="1" hidden="1">
      <c r="A310" s="8"/>
      <c r="B310" s="13"/>
      <c r="AC310" s="8"/>
      <c r="AD310" s="8"/>
      <c r="AE310" s="8"/>
      <c r="AF310" s="8"/>
      <c r="AG310" s="8"/>
      <c r="AH310" s="8"/>
      <c r="AI310" s="8"/>
      <c r="AJ310" s="8"/>
      <c r="AK310" s="8"/>
    </row>
    <row r="311" spans="1:37" ht="12.75" customHeight="1" hidden="1">
      <c r="A311" s="8"/>
      <c r="B311" s="13"/>
      <c r="AC311" s="8"/>
      <c r="AD311" s="8"/>
      <c r="AE311" s="8"/>
      <c r="AF311" s="8"/>
      <c r="AG311" s="8"/>
      <c r="AH311" s="8"/>
      <c r="AI311" s="8"/>
      <c r="AJ311" s="8"/>
      <c r="AK311" s="8"/>
    </row>
    <row r="312" spans="1:37" ht="12.75" customHeight="1" hidden="1">
      <c r="A312" s="8"/>
      <c r="B312" s="13"/>
      <c r="AC312" s="8"/>
      <c r="AD312" s="8"/>
      <c r="AE312" s="8"/>
      <c r="AF312" s="8"/>
      <c r="AG312" s="8"/>
      <c r="AH312" s="8"/>
      <c r="AI312" s="8"/>
      <c r="AJ312" s="8"/>
      <c r="AK312" s="8"/>
    </row>
    <row r="313" spans="1:37" ht="12.75" customHeight="1" hidden="1">
      <c r="A313" s="8"/>
      <c r="B313" s="13"/>
      <c r="AC313" s="8"/>
      <c r="AD313" s="8"/>
      <c r="AE313" s="8"/>
      <c r="AF313" s="8"/>
      <c r="AG313" s="8"/>
      <c r="AH313" s="8"/>
      <c r="AI313" s="8"/>
      <c r="AJ313" s="8"/>
      <c r="AK313" s="8"/>
    </row>
    <row r="314" spans="1:37" ht="12.75" customHeight="1" hidden="1">
      <c r="A314" s="8"/>
      <c r="B314" s="13"/>
      <c r="AC314" s="8"/>
      <c r="AD314" s="8"/>
      <c r="AE314" s="8"/>
      <c r="AF314" s="8"/>
      <c r="AG314" s="8"/>
      <c r="AH314" s="8"/>
      <c r="AI314" s="8"/>
      <c r="AJ314" s="8"/>
      <c r="AK314" s="8"/>
    </row>
    <row r="315" spans="1:37" ht="12.75" customHeight="1" hidden="1">
      <c r="A315" s="8"/>
      <c r="B315" s="13"/>
      <c r="AC315" s="8"/>
      <c r="AD315" s="8"/>
      <c r="AE315" s="8"/>
      <c r="AF315" s="8"/>
      <c r="AG315" s="8"/>
      <c r="AH315" s="8"/>
      <c r="AI315" s="8"/>
      <c r="AJ315" s="8"/>
      <c r="AK315" s="8"/>
    </row>
    <row r="316" spans="1:37" ht="12.75" customHeight="1" hidden="1">
      <c r="A316" s="8"/>
      <c r="B316" s="13"/>
      <c r="AC316" s="8"/>
      <c r="AD316" s="8"/>
      <c r="AE316" s="8"/>
      <c r="AF316" s="8"/>
      <c r="AG316" s="8"/>
      <c r="AH316" s="8"/>
      <c r="AI316" s="8"/>
      <c r="AJ316" s="8"/>
      <c r="AK316" s="8"/>
    </row>
    <row r="317" spans="1:37" ht="12.75" customHeight="1" hidden="1">
      <c r="A317" s="8"/>
      <c r="B317" s="13"/>
      <c r="AC317" s="8"/>
      <c r="AD317" s="8"/>
      <c r="AE317" s="8"/>
      <c r="AF317" s="8"/>
      <c r="AG317" s="8"/>
      <c r="AH317" s="8"/>
      <c r="AI317" s="8"/>
      <c r="AJ317" s="8"/>
      <c r="AK317" s="8"/>
    </row>
    <row r="318" spans="1:37" ht="12.75" customHeight="1" hidden="1">
      <c r="A318" s="8"/>
      <c r="B318" s="13"/>
      <c r="AC318" s="8"/>
      <c r="AD318" s="8"/>
      <c r="AE318" s="8"/>
      <c r="AF318" s="8"/>
      <c r="AG318" s="8"/>
      <c r="AH318" s="8"/>
      <c r="AI318" s="8"/>
      <c r="AJ318" s="8"/>
      <c r="AK318" s="8"/>
    </row>
    <row r="319" spans="1:37" ht="12.75" customHeight="1" hidden="1">
      <c r="A319" s="8"/>
      <c r="B319" s="13"/>
      <c r="AC319" s="8"/>
      <c r="AD319" s="8"/>
      <c r="AE319" s="8"/>
      <c r="AF319" s="8"/>
      <c r="AG319" s="8"/>
      <c r="AH319" s="8"/>
      <c r="AI319" s="8"/>
      <c r="AJ319" s="8"/>
      <c r="AK319" s="8"/>
    </row>
    <row r="320" spans="1:37" ht="12.75" customHeight="1" hidden="1">
      <c r="A320" s="8"/>
      <c r="B320" s="13"/>
      <c r="AC320" s="8"/>
      <c r="AD320" s="8"/>
      <c r="AE320" s="8"/>
      <c r="AF320" s="8"/>
      <c r="AG320" s="8"/>
      <c r="AH320" s="8"/>
      <c r="AI320" s="8"/>
      <c r="AJ320" s="8"/>
      <c r="AK320" s="8"/>
    </row>
    <row r="321" spans="1:37" ht="12.75" customHeight="1" hidden="1">
      <c r="A321" s="8"/>
      <c r="B321" s="13"/>
      <c r="AC321" s="8"/>
      <c r="AD321" s="8"/>
      <c r="AE321" s="8"/>
      <c r="AF321" s="8"/>
      <c r="AG321" s="8"/>
      <c r="AH321" s="8"/>
      <c r="AI321" s="8"/>
      <c r="AJ321" s="8"/>
      <c r="AK321" s="8"/>
    </row>
    <row r="322" spans="1:37" ht="12.75" customHeight="1" hidden="1">
      <c r="A322" s="8"/>
      <c r="B322" s="13"/>
      <c r="AC322" s="8"/>
      <c r="AD322" s="8"/>
      <c r="AE322" s="8"/>
      <c r="AF322" s="8"/>
      <c r="AG322" s="8"/>
      <c r="AH322" s="8"/>
      <c r="AI322" s="8"/>
      <c r="AJ322" s="8"/>
      <c r="AK322" s="8"/>
    </row>
    <row r="323" spans="1:37" ht="12.75" customHeight="1" hidden="1">
      <c r="A323" s="8"/>
      <c r="B323" s="13"/>
      <c r="AC323" s="8"/>
      <c r="AD323" s="8"/>
      <c r="AE323" s="8"/>
      <c r="AF323" s="8"/>
      <c r="AG323" s="8"/>
      <c r="AH323" s="8"/>
      <c r="AI323" s="8"/>
      <c r="AJ323" s="8"/>
      <c r="AK323" s="8"/>
    </row>
    <row r="324" spans="1:37" ht="12.75" customHeight="1" hidden="1">
      <c r="A324" s="8"/>
      <c r="B324" s="13"/>
      <c r="AC324" s="8"/>
      <c r="AD324" s="8"/>
      <c r="AE324" s="8"/>
      <c r="AF324" s="8"/>
      <c r="AG324" s="8"/>
      <c r="AH324" s="8"/>
      <c r="AI324" s="8"/>
      <c r="AJ324" s="8"/>
      <c r="AK324" s="8"/>
    </row>
    <row r="325" spans="1:37" ht="12.75" customHeight="1" hidden="1">
      <c r="A325" s="8"/>
      <c r="B325" s="13"/>
      <c r="AC325" s="8"/>
      <c r="AD325" s="8"/>
      <c r="AE325" s="8"/>
      <c r="AF325" s="8"/>
      <c r="AG325" s="8"/>
      <c r="AH325" s="8"/>
      <c r="AI325" s="8"/>
      <c r="AJ325" s="8"/>
      <c r="AK325" s="8"/>
    </row>
    <row r="326" spans="1:37" ht="12.75" customHeight="1" hidden="1">
      <c r="A326" s="8"/>
      <c r="B326" s="13"/>
      <c r="AC326" s="8"/>
      <c r="AD326" s="8"/>
      <c r="AE326" s="8"/>
      <c r="AF326" s="8"/>
      <c r="AG326" s="8"/>
      <c r="AH326" s="8"/>
      <c r="AI326" s="8"/>
      <c r="AJ326" s="8"/>
      <c r="AK326" s="8"/>
    </row>
    <row r="327" spans="1:37" ht="12.75" customHeight="1" hidden="1">
      <c r="A327" s="8"/>
      <c r="B327" s="13"/>
      <c r="AC327" s="8"/>
      <c r="AD327" s="8"/>
      <c r="AE327" s="8"/>
      <c r="AF327" s="8"/>
      <c r="AG327" s="8"/>
      <c r="AH327" s="8"/>
      <c r="AI327" s="8"/>
      <c r="AJ327" s="8"/>
      <c r="AK327" s="8"/>
    </row>
    <row r="328" spans="1:37" ht="12.75" customHeight="1" hidden="1">
      <c r="A328" s="8"/>
      <c r="B328" s="13"/>
      <c r="AC328" s="8"/>
      <c r="AD328" s="8"/>
      <c r="AE328" s="8"/>
      <c r="AF328" s="8"/>
      <c r="AG328" s="8"/>
      <c r="AH328" s="8"/>
      <c r="AI328" s="8"/>
      <c r="AJ328" s="8"/>
      <c r="AK328" s="8"/>
    </row>
    <row r="329" spans="1:37" ht="12.75" customHeight="1" hidden="1">
      <c r="A329" s="8"/>
      <c r="B329" s="13"/>
      <c r="AC329" s="8"/>
      <c r="AD329" s="8"/>
      <c r="AE329" s="8"/>
      <c r="AF329" s="8"/>
      <c r="AG329" s="8"/>
      <c r="AH329" s="8"/>
      <c r="AI329" s="8"/>
      <c r="AJ329" s="8"/>
      <c r="AK329" s="8"/>
    </row>
    <row r="330" spans="1:37" ht="12.75" customHeight="1" hidden="1">
      <c r="A330" s="8"/>
      <c r="B330" s="13"/>
      <c r="AC330" s="8"/>
      <c r="AD330" s="8"/>
      <c r="AE330" s="8"/>
      <c r="AF330" s="8"/>
      <c r="AG330" s="8"/>
      <c r="AH330" s="8"/>
      <c r="AI330" s="8"/>
      <c r="AJ330" s="8"/>
      <c r="AK330" s="8"/>
    </row>
    <row r="331" spans="1:37" ht="12.75" customHeight="1" hidden="1">
      <c r="A331" s="8"/>
      <c r="B331" s="13"/>
      <c r="AC331" s="8"/>
      <c r="AD331" s="8"/>
      <c r="AE331" s="8"/>
      <c r="AF331" s="8"/>
      <c r="AG331" s="8"/>
      <c r="AH331" s="8"/>
      <c r="AI331" s="8"/>
      <c r="AJ331" s="8"/>
      <c r="AK331" s="8"/>
    </row>
    <row r="332" spans="1:37" ht="12.75" customHeight="1" hidden="1">
      <c r="A332" s="8"/>
      <c r="B332" s="13"/>
      <c r="AC332" s="8"/>
      <c r="AD332" s="8"/>
      <c r="AE332" s="8"/>
      <c r="AF332" s="8"/>
      <c r="AG332" s="8"/>
      <c r="AH332" s="8"/>
      <c r="AI332" s="8"/>
      <c r="AJ332" s="8"/>
      <c r="AK332" s="8"/>
    </row>
    <row r="333" spans="1:37" ht="12.75" customHeight="1" hidden="1">
      <c r="A333" s="8"/>
      <c r="B333" s="13"/>
      <c r="AC333" s="8"/>
      <c r="AD333" s="8"/>
      <c r="AE333" s="8"/>
      <c r="AF333" s="8"/>
      <c r="AG333" s="8"/>
      <c r="AH333" s="8"/>
      <c r="AI333" s="8"/>
      <c r="AJ333" s="8"/>
      <c r="AK333" s="8"/>
    </row>
    <row r="334" spans="1:37" ht="12.75" customHeight="1" hidden="1">
      <c r="A334" s="8"/>
      <c r="B334" s="13"/>
      <c r="AC334" s="8"/>
      <c r="AD334" s="8"/>
      <c r="AE334" s="8"/>
      <c r="AF334" s="8"/>
      <c r="AG334" s="8"/>
      <c r="AH334" s="8"/>
      <c r="AI334" s="8"/>
      <c r="AJ334" s="8"/>
      <c r="AK334" s="8"/>
    </row>
    <row r="335" spans="1:37" ht="12.75" customHeight="1" hidden="1">
      <c r="A335" s="8"/>
      <c r="B335" s="13"/>
      <c r="AC335" s="8"/>
      <c r="AD335" s="8"/>
      <c r="AE335" s="8"/>
      <c r="AF335" s="8"/>
      <c r="AG335" s="8"/>
      <c r="AH335" s="8"/>
      <c r="AI335" s="8"/>
      <c r="AJ335" s="8"/>
      <c r="AK335" s="8"/>
    </row>
    <row r="336" spans="1:37" ht="12.75" customHeight="1" hidden="1">
      <c r="A336" s="8"/>
      <c r="B336" s="13"/>
      <c r="AC336" s="8"/>
      <c r="AD336" s="8"/>
      <c r="AE336" s="8"/>
      <c r="AF336" s="8"/>
      <c r="AG336" s="8"/>
      <c r="AH336" s="8"/>
      <c r="AI336" s="8"/>
      <c r="AJ336" s="8"/>
      <c r="AK336" s="8"/>
    </row>
    <row r="337" spans="1:37" ht="12.75" customHeight="1" hidden="1">
      <c r="A337" s="8"/>
      <c r="B337" s="13"/>
      <c r="AC337" s="8"/>
      <c r="AD337" s="8"/>
      <c r="AE337" s="8"/>
      <c r="AF337" s="8"/>
      <c r="AG337" s="8"/>
      <c r="AH337" s="8"/>
      <c r="AI337" s="8"/>
      <c r="AJ337" s="8"/>
      <c r="AK337" s="8"/>
    </row>
    <row r="338" spans="1:37" ht="12.75" customHeight="1" hidden="1">
      <c r="A338" s="8"/>
      <c r="B338" s="13"/>
      <c r="AC338" s="8"/>
      <c r="AD338" s="8"/>
      <c r="AE338" s="8"/>
      <c r="AF338" s="8"/>
      <c r="AG338" s="8"/>
      <c r="AH338" s="8"/>
      <c r="AI338" s="8"/>
      <c r="AJ338" s="8"/>
      <c r="AK338" s="8"/>
    </row>
    <row r="339" spans="1:37" ht="12.75" customHeight="1" hidden="1">
      <c r="A339" s="8"/>
      <c r="B339" s="13"/>
      <c r="AC339" s="8"/>
      <c r="AD339" s="8"/>
      <c r="AE339" s="8"/>
      <c r="AF339" s="8"/>
      <c r="AG339" s="8"/>
      <c r="AH339" s="8"/>
      <c r="AI339" s="8"/>
      <c r="AJ339" s="8"/>
      <c r="AK339" s="8"/>
    </row>
    <row r="340" spans="1:37" ht="12.75" customHeight="1" hidden="1">
      <c r="A340" s="8"/>
      <c r="B340" s="13"/>
      <c r="AC340" s="8"/>
      <c r="AD340" s="8"/>
      <c r="AE340" s="8"/>
      <c r="AF340" s="8"/>
      <c r="AG340" s="8"/>
      <c r="AH340" s="8"/>
      <c r="AI340" s="8"/>
      <c r="AJ340" s="8"/>
      <c r="AK340" s="8"/>
    </row>
    <row r="341" spans="1:37" ht="12.75" customHeight="1" hidden="1">
      <c r="A341" s="8"/>
      <c r="B341" s="13"/>
      <c r="AC341" s="8"/>
      <c r="AD341" s="8"/>
      <c r="AE341" s="8"/>
      <c r="AF341" s="8"/>
      <c r="AG341" s="8"/>
      <c r="AH341" s="8"/>
      <c r="AI341" s="8"/>
      <c r="AJ341" s="8"/>
      <c r="AK341" s="8"/>
    </row>
    <row r="342" spans="1:37" ht="12.75" customHeight="1" hidden="1">
      <c r="A342" s="8"/>
      <c r="B342" s="13"/>
      <c r="AC342" s="8"/>
      <c r="AD342" s="8"/>
      <c r="AE342" s="8"/>
      <c r="AF342" s="8"/>
      <c r="AG342" s="8"/>
      <c r="AH342" s="8"/>
      <c r="AI342" s="8"/>
      <c r="AJ342" s="8"/>
      <c r="AK342" s="8"/>
    </row>
    <row r="343" spans="1:37" ht="12.75" customHeight="1" hidden="1">
      <c r="A343" s="8"/>
      <c r="B343" s="13"/>
      <c r="AC343" s="8"/>
      <c r="AD343" s="8"/>
      <c r="AE343" s="8"/>
      <c r="AF343" s="8"/>
      <c r="AG343" s="8"/>
      <c r="AH343" s="8"/>
      <c r="AI343" s="8"/>
      <c r="AJ343" s="8"/>
      <c r="AK343" s="8"/>
    </row>
    <row r="344" spans="1:37" ht="12.75" customHeight="1" hidden="1">
      <c r="A344" s="8"/>
      <c r="B344" s="13"/>
      <c r="AC344" s="8"/>
      <c r="AD344" s="8"/>
      <c r="AE344" s="8"/>
      <c r="AF344" s="8"/>
      <c r="AG344" s="8"/>
      <c r="AH344" s="8"/>
      <c r="AI344" s="8"/>
      <c r="AJ344" s="8"/>
      <c r="AK344" s="8"/>
    </row>
    <row r="345" spans="1:37" ht="12.75" customHeight="1" hidden="1">
      <c r="A345" s="8"/>
      <c r="B345" s="13"/>
      <c r="AC345" s="8"/>
      <c r="AD345" s="8"/>
      <c r="AE345" s="8"/>
      <c r="AF345" s="8"/>
      <c r="AG345" s="8"/>
      <c r="AH345" s="8"/>
      <c r="AI345" s="8"/>
      <c r="AJ345" s="8"/>
      <c r="AK345" s="8"/>
    </row>
    <row r="346" spans="1:37" ht="12.75" customHeight="1" hidden="1">
      <c r="A346" s="8"/>
      <c r="B346" s="13"/>
      <c r="AC346" s="8"/>
      <c r="AD346" s="8"/>
      <c r="AE346" s="8"/>
      <c r="AF346" s="8"/>
      <c r="AG346" s="8"/>
      <c r="AH346" s="8"/>
      <c r="AI346" s="8"/>
      <c r="AJ346" s="8"/>
      <c r="AK346" s="8"/>
    </row>
    <row r="347" spans="1:37" ht="12.75" customHeight="1" hidden="1">
      <c r="A347" s="8"/>
      <c r="B347" s="13"/>
      <c r="AC347" s="8"/>
      <c r="AD347" s="8"/>
      <c r="AE347" s="8"/>
      <c r="AF347" s="8"/>
      <c r="AG347" s="8"/>
      <c r="AH347" s="8"/>
      <c r="AI347" s="8"/>
      <c r="AJ347" s="8"/>
      <c r="AK347" s="8"/>
    </row>
    <row r="348" spans="1:37" ht="12.75" customHeight="1" hidden="1">
      <c r="A348" s="8"/>
      <c r="B348" s="13"/>
      <c r="AC348" s="8"/>
      <c r="AD348" s="8"/>
      <c r="AE348" s="8"/>
      <c r="AF348" s="8"/>
      <c r="AG348" s="8"/>
      <c r="AH348" s="8"/>
      <c r="AI348" s="8"/>
      <c r="AJ348" s="8"/>
      <c r="AK348" s="8"/>
    </row>
    <row r="349" spans="1:37" ht="12.75" customHeight="1" hidden="1">
      <c r="A349" s="8"/>
      <c r="B349" s="13"/>
      <c r="AC349" s="8"/>
      <c r="AD349" s="8"/>
      <c r="AE349" s="8"/>
      <c r="AF349" s="8"/>
      <c r="AG349" s="8"/>
      <c r="AH349" s="8"/>
      <c r="AI349" s="8"/>
      <c r="AJ349" s="8"/>
      <c r="AK349" s="8"/>
    </row>
    <row r="350" spans="1:37" ht="12.75" customHeight="1" hidden="1">
      <c r="A350" s="8"/>
      <c r="B350" s="13"/>
      <c r="AC350" s="8"/>
      <c r="AD350" s="8"/>
      <c r="AE350" s="8"/>
      <c r="AF350" s="8"/>
      <c r="AG350" s="8"/>
      <c r="AH350" s="8"/>
      <c r="AI350" s="8"/>
      <c r="AJ350" s="8"/>
      <c r="AK350" s="8"/>
    </row>
    <row r="351" spans="1:37" ht="12.75" customHeight="1" hidden="1">
      <c r="A351" s="8"/>
      <c r="B351" s="13"/>
      <c r="AC351" s="8"/>
      <c r="AD351" s="8"/>
      <c r="AE351" s="8"/>
      <c r="AF351" s="8"/>
      <c r="AG351" s="8"/>
      <c r="AH351" s="8"/>
      <c r="AI351" s="8"/>
      <c r="AJ351" s="8"/>
      <c r="AK351" s="8"/>
    </row>
    <row r="352" spans="1:37" ht="12.75" customHeight="1" hidden="1">
      <c r="A352" s="8"/>
      <c r="B352" s="13"/>
      <c r="AC352" s="8"/>
      <c r="AD352" s="8"/>
      <c r="AE352" s="8"/>
      <c r="AF352" s="8"/>
      <c r="AG352" s="8"/>
      <c r="AH352" s="8"/>
      <c r="AI352" s="8"/>
      <c r="AJ352" s="8"/>
      <c r="AK352" s="8"/>
    </row>
    <row r="353" spans="1:37" ht="12.75" customHeight="1" hidden="1">
      <c r="A353" s="8"/>
      <c r="B353" s="13"/>
      <c r="AC353" s="8"/>
      <c r="AD353" s="8"/>
      <c r="AE353" s="8"/>
      <c r="AF353" s="8"/>
      <c r="AG353" s="8"/>
      <c r="AH353" s="8"/>
      <c r="AI353" s="8"/>
      <c r="AJ353" s="8"/>
      <c r="AK353" s="8"/>
    </row>
    <row r="354" spans="1:37" ht="12.75" customHeight="1" hidden="1">
      <c r="A354" s="8"/>
      <c r="B354" s="13"/>
      <c r="AC354" s="8"/>
      <c r="AD354" s="8"/>
      <c r="AE354" s="8"/>
      <c r="AF354" s="8"/>
      <c r="AG354" s="8"/>
      <c r="AH354" s="8"/>
      <c r="AI354" s="8"/>
      <c r="AJ354" s="8"/>
      <c r="AK354" s="8"/>
    </row>
    <row r="355" spans="1:37" ht="12.75" customHeight="1" hidden="1">
      <c r="A355" s="8"/>
      <c r="B355" s="13"/>
      <c r="AC355" s="8"/>
      <c r="AD355" s="8"/>
      <c r="AE355" s="8"/>
      <c r="AF355" s="8"/>
      <c r="AG355" s="8"/>
      <c r="AH355" s="8"/>
      <c r="AI355" s="8"/>
      <c r="AJ355" s="8"/>
      <c r="AK355" s="8"/>
    </row>
    <row r="356" spans="1:37" ht="12.75" customHeight="1" hidden="1">
      <c r="A356" s="8"/>
      <c r="B356" s="13"/>
      <c r="AC356" s="8"/>
      <c r="AD356" s="8"/>
      <c r="AE356" s="8"/>
      <c r="AF356" s="8"/>
      <c r="AG356" s="8"/>
      <c r="AH356" s="8"/>
      <c r="AI356" s="8"/>
      <c r="AJ356" s="8"/>
      <c r="AK356" s="8"/>
    </row>
    <row r="357" spans="1:37" ht="12.75" customHeight="1" hidden="1">
      <c r="A357" s="8"/>
      <c r="B357" s="13"/>
      <c r="AC357" s="8"/>
      <c r="AD357" s="8"/>
      <c r="AE357" s="8"/>
      <c r="AF357" s="8"/>
      <c r="AG357" s="8"/>
      <c r="AH357" s="8"/>
      <c r="AI357" s="8"/>
      <c r="AJ357" s="8"/>
      <c r="AK357" s="8"/>
    </row>
    <row r="358" spans="1:37" ht="12.75" customHeight="1" hidden="1">
      <c r="A358" s="8"/>
      <c r="B358" s="13"/>
      <c r="AC358" s="8"/>
      <c r="AD358" s="8"/>
      <c r="AE358" s="8"/>
      <c r="AF358" s="8"/>
      <c r="AG358" s="8"/>
      <c r="AH358" s="8"/>
      <c r="AI358" s="8"/>
      <c r="AJ358" s="8"/>
      <c r="AK358" s="8"/>
    </row>
    <row r="359" spans="1:37" ht="12.75" customHeight="1" hidden="1">
      <c r="A359" s="8"/>
      <c r="B359" s="13"/>
      <c r="AC359" s="8"/>
      <c r="AD359" s="8"/>
      <c r="AE359" s="8"/>
      <c r="AF359" s="8"/>
      <c r="AG359" s="8"/>
      <c r="AH359" s="8"/>
      <c r="AI359" s="8"/>
      <c r="AJ359" s="8"/>
      <c r="AK359" s="8"/>
    </row>
    <row r="360" spans="1:37" ht="12.75" customHeight="1" hidden="1">
      <c r="A360" s="8"/>
      <c r="B360" s="13"/>
      <c r="AC360" s="8"/>
      <c r="AD360" s="8"/>
      <c r="AE360" s="8"/>
      <c r="AF360" s="8"/>
      <c r="AG360" s="8"/>
      <c r="AH360" s="8"/>
      <c r="AI360" s="8"/>
      <c r="AJ360" s="8"/>
      <c r="AK360" s="8"/>
    </row>
    <row r="361" spans="1:37" ht="12.75" customHeight="1" hidden="1">
      <c r="A361" s="8"/>
      <c r="B361" s="13"/>
      <c r="AC361" s="8"/>
      <c r="AD361" s="8"/>
      <c r="AE361" s="8"/>
      <c r="AF361" s="8"/>
      <c r="AG361" s="8"/>
      <c r="AH361" s="8"/>
      <c r="AI361" s="8"/>
      <c r="AJ361" s="8"/>
      <c r="AK361" s="8"/>
    </row>
    <row r="362" spans="1:37" ht="12.75" customHeight="1" hidden="1">
      <c r="A362" s="8"/>
      <c r="B362" s="13"/>
      <c r="AC362" s="8"/>
      <c r="AD362" s="8"/>
      <c r="AE362" s="8"/>
      <c r="AF362" s="8"/>
      <c r="AG362" s="8"/>
      <c r="AH362" s="8"/>
      <c r="AI362" s="8"/>
      <c r="AJ362" s="8"/>
      <c r="AK362" s="8"/>
    </row>
    <row r="363" spans="1:37" ht="12.75" customHeight="1" hidden="1">
      <c r="A363" s="8"/>
      <c r="B363" s="13"/>
      <c r="AC363" s="8"/>
      <c r="AD363" s="8"/>
      <c r="AE363" s="8"/>
      <c r="AF363" s="8"/>
      <c r="AG363" s="8"/>
      <c r="AH363" s="8"/>
      <c r="AI363" s="8"/>
      <c r="AJ363" s="8"/>
      <c r="AK363" s="8"/>
    </row>
    <row r="364" spans="1:37" ht="12.75" customHeight="1" hidden="1">
      <c r="A364" s="8"/>
      <c r="B364" s="13"/>
      <c r="AC364" s="8"/>
      <c r="AD364" s="8"/>
      <c r="AE364" s="8"/>
      <c r="AF364" s="8"/>
      <c r="AG364" s="8"/>
      <c r="AH364" s="8"/>
      <c r="AI364" s="8"/>
      <c r="AJ364" s="8"/>
      <c r="AK364" s="8"/>
    </row>
    <row r="365" spans="1:37" ht="12.75" customHeight="1" hidden="1">
      <c r="A365" s="8"/>
      <c r="B365" s="13"/>
      <c r="AC365" s="8"/>
      <c r="AD365" s="8"/>
      <c r="AE365" s="8"/>
      <c r="AF365" s="8"/>
      <c r="AG365" s="8"/>
      <c r="AH365" s="8"/>
      <c r="AI365" s="8"/>
      <c r="AJ365" s="8"/>
      <c r="AK365" s="8"/>
    </row>
    <row r="366" spans="1:37" ht="12.75" customHeight="1" hidden="1">
      <c r="A366" s="8"/>
      <c r="B366" s="13"/>
      <c r="AC366" s="8"/>
      <c r="AD366" s="8"/>
      <c r="AE366" s="8"/>
      <c r="AF366" s="8"/>
      <c r="AG366" s="8"/>
      <c r="AH366" s="8"/>
      <c r="AI366" s="8"/>
      <c r="AJ366" s="8"/>
      <c r="AK366" s="8"/>
    </row>
    <row r="367" spans="1:37" ht="12.75" customHeight="1" hidden="1">
      <c r="A367" s="8"/>
      <c r="B367" s="13"/>
      <c r="AC367" s="8"/>
      <c r="AD367" s="8"/>
      <c r="AE367" s="8"/>
      <c r="AF367" s="8"/>
      <c r="AG367" s="8"/>
      <c r="AH367" s="8"/>
      <c r="AI367" s="8"/>
      <c r="AJ367" s="8"/>
      <c r="AK367" s="8"/>
    </row>
    <row r="368" spans="1:37" ht="12.75" customHeight="1" hidden="1">
      <c r="A368" s="8"/>
      <c r="B368" s="13"/>
      <c r="AC368" s="8"/>
      <c r="AD368" s="8"/>
      <c r="AE368" s="8"/>
      <c r="AF368" s="8"/>
      <c r="AG368" s="8"/>
      <c r="AH368" s="8"/>
      <c r="AI368" s="8"/>
      <c r="AJ368" s="8"/>
      <c r="AK368" s="8"/>
    </row>
    <row r="369" spans="1:37" ht="12.75" customHeight="1" hidden="1">
      <c r="A369" s="8"/>
      <c r="B369" s="13"/>
      <c r="AC369" s="8"/>
      <c r="AD369" s="8"/>
      <c r="AE369" s="8"/>
      <c r="AF369" s="8"/>
      <c r="AG369" s="8"/>
      <c r="AH369" s="8"/>
      <c r="AI369" s="8"/>
      <c r="AJ369" s="8"/>
      <c r="AK369" s="8"/>
    </row>
    <row r="370" spans="1:37" ht="12.75" customHeight="1" hidden="1">
      <c r="A370" s="8"/>
      <c r="B370" s="13"/>
      <c r="AC370" s="8"/>
      <c r="AD370" s="8"/>
      <c r="AE370" s="8"/>
      <c r="AF370" s="8"/>
      <c r="AG370" s="8"/>
      <c r="AH370" s="8"/>
      <c r="AI370" s="8"/>
      <c r="AJ370" s="8"/>
      <c r="AK370" s="8"/>
    </row>
    <row r="371" spans="1:37" ht="12.75" customHeight="1" hidden="1">
      <c r="A371" s="8"/>
      <c r="B371" s="13"/>
      <c r="AC371" s="8"/>
      <c r="AD371" s="8"/>
      <c r="AE371" s="8"/>
      <c r="AF371" s="8"/>
      <c r="AG371" s="8"/>
      <c r="AH371" s="8"/>
      <c r="AI371" s="8"/>
      <c r="AJ371" s="8"/>
      <c r="AK371" s="8"/>
    </row>
    <row r="372" spans="1:37" ht="12.75" customHeight="1" hidden="1">
      <c r="A372" s="8"/>
      <c r="B372" s="13"/>
      <c r="AC372" s="8"/>
      <c r="AD372" s="8"/>
      <c r="AE372" s="8"/>
      <c r="AF372" s="8"/>
      <c r="AG372" s="8"/>
      <c r="AH372" s="8"/>
      <c r="AI372" s="8"/>
      <c r="AJ372" s="8"/>
      <c r="AK372" s="8"/>
    </row>
    <row r="373" spans="1:37" ht="12.75" customHeight="1" hidden="1">
      <c r="A373" s="8"/>
      <c r="B373" s="13"/>
      <c r="AC373" s="8"/>
      <c r="AD373" s="8"/>
      <c r="AE373" s="8"/>
      <c r="AF373" s="8"/>
      <c r="AG373" s="8"/>
      <c r="AH373" s="8"/>
      <c r="AI373" s="8"/>
      <c r="AJ373" s="8"/>
      <c r="AK373" s="8"/>
    </row>
    <row r="374" spans="1:37" ht="12.75" customHeight="1" hidden="1">
      <c r="A374" s="8"/>
      <c r="B374" s="13"/>
      <c r="AC374" s="8"/>
      <c r="AD374" s="8"/>
      <c r="AE374" s="8"/>
      <c r="AF374" s="8"/>
      <c r="AG374" s="8"/>
      <c r="AH374" s="8"/>
      <c r="AI374" s="8"/>
      <c r="AJ374" s="8"/>
      <c r="AK374" s="8"/>
    </row>
    <row r="375" spans="1:37" ht="12.75" customHeight="1" hidden="1">
      <c r="A375" s="8"/>
      <c r="B375" s="13"/>
      <c r="AC375" s="8"/>
      <c r="AD375" s="8"/>
      <c r="AE375" s="8"/>
      <c r="AF375" s="8"/>
      <c r="AG375" s="8"/>
      <c r="AH375" s="8"/>
      <c r="AI375" s="8"/>
      <c r="AJ375" s="8"/>
      <c r="AK375" s="8"/>
    </row>
    <row r="376" spans="1:37" ht="12.75" customHeight="1" hidden="1">
      <c r="A376" s="8"/>
      <c r="B376" s="13"/>
      <c r="AC376" s="8"/>
      <c r="AD376" s="8"/>
      <c r="AE376" s="8"/>
      <c r="AF376" s="8"/>
      <c r="AG376" s="8"/>
      <c r="AH376" s="8"/>
      <c r="AI376" s="8"/>
      <c r="AJ376" s="8"/>
      <c r="AK376" s="8"/>
    </row>
    <row r="377" spans="1:37" ht="12.75" customHeight="1" hidden="1">
      <c r="A377" s="8"/>
      <c r="B377" s="13"/>
      <c r="AC377" s="8"/>
      <c r="AD377" s="8"/>
      <c r="AE377" s="8"/>
      <c r="AF377" s="8"/>
      <c r="AG377" s="8"/>
      <c r="AH377" s="8"/>
      <c r="AI377" s="8"/>
      <c r="AJ377" s="8"/>
      <c r="AK377" s="8"/>
    </row>
    <row r="378" spans="1:37" ht="12.75" customHeight="1" hidden="1">
      <c r="A378" s="8"/>
      <c r="B378" s="13"/>
      <c r="AC378" s="8"/>
      <c r="AD378" s="8"/>
      <c r="AE378" s="8"/>
      <c r="AF378" s="8"/>
      <c r="AG378" s="8"/>
      <c r="AH378" s="8"/>
      <c r="AI378" s="8"/>
      <c r="AJ378" s="8"/>
      <c r="AK378" s="8"/>
    </row>
    <row r="379" spans="1:37" ht="12.75" customHeight="1" hidden="1">
      <c r="A379" s="8"/>
      <c r="B379" s="13"/>
      <c r="AC379" s="8"/>
      <c r="AD379" s="8"/>
      <c r="AE379" s="8"/>
      <c r="AF379" s="8"/>
      <c r="AG379" s="8"/>
      <c r="AH379" s="8"/>
      <c r="AI379" s="8"/>
      <c r="AJ379" s="8"/>
      <c r="AK379" s="8"/>
    </row>
    <row r="380" spans="1:37" ht="12.75" customHeight="1" hidden="1">
      <c r="A380" s="8"/>
      <c r="B380" s="13"/>
      <c r="AC380" s="8"/>
      <c r="AD380" s="8"/>
      <c r="AE380" s="8"/>
      <c r="AF380" s="8"/>
      <c r="AG380" s="8"/>
      <c r="AH380" s="8"/>
      <c r="AI380" s="8"/>
      <c r="AJ380" s="8"/>
      <c r="AK380" s="8"/>
    </row>
    <row r="381" spans="1:37" ht="12.75" customHeight="1" hidden="1">
      <c r="A381" s="8"/>
      <c r="B381" s="13"/>
      <c r="AC381" s="8"/>
      <c r="AD381" s="8"/>
      <c r="AE381" s="8"/>
      <c r="AF381" s="8"/>
      <c r="AG381" s="8"/>
      <c r="AH381" s="8"/>
      <c r="AI381" s="8"/>
      <c r="AJ381" s="8"/>
      <c r="AK381" s="8"/>
    </row>
    <row r="382" spans="1:37" ht="12.75" customHeight="1" hidden="1">
      <c r="A382" s="8"/>
      <c r="B382" s="13"/>
      <c r="AC382" s="8"/>
      <c r="AD382" s="8"/>
      <c r="AE382" s="8"/>
      <c r="AF382" s="8"/>
      <c r="AG382" s="8"/>
      <c r="AH382" s="8"/>
      <c r="AI382" s="8"/>
      <c r="AJ382" s="8"/>
      <c r="AK382" s="8"/>
    </row>
    <row r="383" spans="1:37" ht="12.75" customHeight="1" hidden="1">
      <c r="A383" s="8"/>
      <c r="B383" s="13"/>
      <c r="AC383" s="8"/>
      <c r="AD383" s="8"/>
      <c r="AE383" s="8"/>
      <c r="AF383" s="8"/>
      <c r="AG383" s="8"/>
      <c r="AH383" s="8"/>
      <c r="AI383" s="8"/>
      <c r="AJ383" s="8"/>
      <c r="AK383" s="8"/>
    </row>
    <row r="384" spans="1:37" ht="12.75" customHeight="1" hidden="1">
      <c r="A384" s="8"/>
      <c r="B384" s="13"/>
      <c r="AC384" s="8"/>
      <c r="AD384" s="8"/>
      <c r="AE384" s="8"/>
      <c r="AF384" s="8"/>
      <c r="AG384" s="8"/>
      <c r="AH384" s="8"/>
      <c r="AI384" s="8"/>
      <c r="AJ384" s="8"/>
      <c r="AK384" s="8"/>
    </row>
    <row r="385" spans="1:37" ht="12.75" customHeight="1" hidden="1">
      <c r="A385" s="8"/>
      <c r="B385" s="13"/>
      <c r="AC385" s="8"/>
      <c r="AD385" s="8"/>
      <c r="AE385" s="8"/>
      <c r="AF385" s="8"/>
      <c r="AG385" s="8"/>
      <c r="AH385" s="8"/>
      <c r="AI385" s="8"/>
      <c r="AJ385" s="8"/>
      <c r="AK385" s="8"/>
    </row>
    <row r="386" spans="1:37" ht="12.75" customHeight="1" hidden="1">
      <c r="A386" s="8"/>
      <c r="B386" s="13"/>
      <c r="AC386" s="8"/>
      <c r="AD386" s="8"/>
      <c r="AE386" s="8"/>
      <c r="AF386" s="8"/>
      <c r="AG386" s="8"/>
      <c r="AH386" s="8"/>
      <c r="AI386" s="8"/>
      <c r="AJ386" s="8"/>
      <c r="AK386" s="8"/>
    </row>
    <row r="387" spans="1:37" ht="12.75" customHeight="1" hidden="1">
      <c r="A387" s="8"/>
      <c r="B387" s="13"/>
      <c r="AC387" s="8"/>
      <c r="AD387" s="8"/>
      <c r="AE387" s="8"/>
      <c r="AF387" s="8"/>
      <c r="AG387" s="8"/>
      <c r="AH387" s="8"/>
      <c r="AI387" s="8"/>
      <c r="AJ387" s="8"/>
      <c r="AK387" s="8"/>
    </row>
    <row r="388" spans="1:37" ht="12.75" customHeight="1" hidden="1">
      <c r="A388" s="8"/>
      <c r="B388" s="13"/>
      <c r="AC388" s="8"/>
      <c r="AD388" s="8"/>
      <c r="AE388" s="8"/>
      <c r="AF388" s="8"/>
      <c r="AG388" s="8"/>
      <c r="AH388" s="8"/>
      <c r="AI388" s="8"/>
      <c r="AJ388" s="8"/>
      <c r="AK388" s="8"/>
    </row>
    <row r="389" spans="1:37" ht="12.75" customHeight="1" hidden="1">
      <c r="A389" s="8"/>
      <c r="B389" s="13"/>
      <c r="AC389" s="8"/>
      <c r="AD389" s="8"/>
      <c r="AE389" s="8"/>
      <c r="AF389" s="8"/>
      <c r="AG389" s="8"/>
      <c r="AH389" s="8"/>
      <c r="AI389" s="8"/>
      <c r="AJ389" s="8"/>
      <c r="AK389" s="8"/>
    </row>
    <row r="390" spans="1:37" ht="12.75" customHeight="1" hidden="1">
      <c r="A390" s="8"/>
      <c r="B390" s="13"/>
      <c r="AC390" s="8"/>
      <c r="AD390" s="8"/>
      <c r="AE390" s="8"/>
      <c r="AF390" s="8"/>
      <c r="AG390" s="8"/>
      <c r="AH390" s="8"/>
      <c r="AI390" s="8"/>
      <c r="AJ390" s="8"/>
      <c r="AK390" s="8"/>
    </row>
    <row r="391" spans="1:37" ht="12.75" customHeight="1" hidden="1">
      <c r="A391" s="8"/>
      <c r="B391" s="13"/>
      <c r="AC391" s="8"/>
      <c r="AD391" s="8"/>
      <c r="AE391" s="8"/>
      <c r="AF391" s="8"/>
      <c r="AG391" s="8"/>
      <c r="AH391" s="8"/>
      <c r="AI391" s="8"/>
      <c r="AJ391" s="8"/>
      <c r="AK391" s="8"/>
    </row>
    <row r="392" spans="1:37" ht="12.75" customHeight="1" hidden="1">
      <c r="A392" s="8"/>
      <c r="B392" s="13"/>
      <c r="AC392" s="8"/>
      <c r="AD392" s="8"/>
      <c r="AE392" s="8"/>
      <c r="AF392" s="8"/>
      <c r="AG392" s="8"/>
      <c r="AH392" s="8"/>
      <c r="AI392" s="8"/>
      <c r="AJ392" s="8"/>
      <c r="AK392" s="8"/>
    </row>
    <row r="393" spans="1:37" ht="12.75" customHeight="1" hidden="1">
      <c r="A393" s="8"/>
      <c r="B393" s="13"/>
      <c r="AC393" s="8"/>
      <c r="AD393" s="8"/>
      <c r="AE393" s="8"/>
      <c r="AF393" s="8"/>
      <c r="AG393" s="8"/>
      <c r="AH393" s="8"/>
      <c r="AI393" s="8"/>
      <c r="AJ393" s="8"/>
      <c r="AK393" s="8"/>
    </row>
    <row r="394" spans="1:37" ht="12.75" customHeight="1" hidden="1">
      <c r="A394" s="8"/>
      <c r="B394" s="13"/>
      <c r="AC394" s="8"/>
      <c r="AD394" s="8"/>
      <c r="AE394" s="8"/>
      <c r="AF394" s="8"/>
      <c r="AG394" s="8"/>
      <c r="AH394" s="8"/>
      <c r="AI394" s="8"/>
      <c r="AJ394" s="8"/>
      <c r="AK394" s="8"/>
    </row>
    <row r="395" spans="1:37" ht="12.75" customHeight="1" hidden="1">
      <c r="A395" s="8"/>
      <c r="B395" s="13"/>
      <c r="AC395" s="8"/>
      <c r="AD395" s="8"/>
      <c r="AE395" s="8"/>
      <c r="AF395" s="8"/>
      <c r="AG395" s="8"/>
      <c r="AH395" s="8"/>
      <c r="AI395" s="8"/>
      <c r="AJ395" s="8"/>
      <c r="AK395" s="8"/>
    </row>
    <row r="396" spans="1:37" ht="12.75" customHeight="1" hidden="1">
      <c r="A396" s="8"/>
      <c r="B396" s="13"/>
      <c r="AC396" s="8"/>
      <c r="AD396" s="8"/>
      <c r="AE396" s="8"/>
      <c r="AF396" s="8"/>
      <c r="AG396" s="8"/>
      <c r="AH396" s="8"/>
      <c r="AI396" s="8"/>
      <c r="AJ396" s="8"/>
      <c r="AK396" s="8"/>
    </row>
    <row r="397" spans="1:37" ht="12.75" customHeight="1" hidden="1">
      <c r="A397" s="8"/>
      <c r="B397" s="13"/>
      <c r="AC397" s="8"/>
      <c r="AD397" s="8"/>
      <c r="AE397" s="8"/>
      <c r="AF397" s="8"/>
      <c r="AG397" s="8"/>
      <c r="AH397" s="8"/>
      <c r="AI397" s="8"/>
      <c r="AJ397" s="8"/>
      <c r="AK397" s="8"/>
    </row>
    <row r="398" spans="1:37" ht="12.75" customHeight="1" hidden="1">
      <c r="A398" s="8"/>
      <c r="B398" s="13"/>
      <c r="AC398" s="8"/>
      <c r="AD398" s="8"/>
      <c r="AE398" s="8"/>
      <c r="AF398" s="8"/>
      <c r="AG398" s="8"/>
      <c r="AH398" s="8"/>
      <c r="AI398" s="8"/>
      <c r="AJ398" s="8"/>
      <c r="AK398" s="8"/>
    </row>
    <row r="399" spans="1:37" ht="12.75" customHeight="1" hidden="1">
      <c r="A399" s="8"/>
      <c r="B399" s="13"/>
      <c r="AC399" s="8"/>
      <c r="AD399" s="8"/>
      <c r="AE399" s="8"/>
      <c r="AF399" s="8"/>
      <c r="AG399" s="8"/>
      <c r="AH399" s="8"/>
      <c r="AI399" s="8"/>
      <c r="AJ399" s="8"/>
      <c r="AK399" s="8"/>
    </row>
    <row r="400" spans="1:37" ht="12.75" customHeight="1" hidden="1">
      <c r="A400" s="8"/>
      <c r="B400" s="13"/>
      <c r="AC400" s="8"/>
      <c r="AD400" s="8"/>
      <c r="AE400" s="8"/>
      <c r="AF400" s="8"/>
      <c r="AG400" s="8"/>
      <c r="AH400" s="8"/>
      <c r="AI400" s="8"/>
      <c r="AJ400" s="8"/>
      <c r="AK400" s="8"/>
    </row>
    <row r="401" spans="1:37" ht="12.75" customHeight="1" hidden="1">
      <c r="A401" s="8"/>
      <c r="B401" s="13"/>
      <c r="AC401" s="8"/>
      <c r="AD401" s="8"/>
      <c r="AE401" s="8"/>
      <c r="AF401" s="8"/>
      <c r="AG401" s="8"/>
      <c r="AH401" s="8"/>
      <c r="AI401" s="8"/>
      <c r="AJ401" s="8"/>
      <c r="AK401" s="8"/>
    </row>
    <row r="402" spans="1:37" ht="12.75" customHeight="1" hidden="1">
      <c r="A402" s="8"/>
      <c r="B402" s="13"/>
      <c r="AC402" s="8"/>
      <c r="AD402" s="8"/>
      <c r="AE402" s="8"/>
      <c r="AF402" s="8"/>
      <c r="AG402" s="8"/>
      <c r="AH402" s="8"/>
      <c r="AI402" s="8"/>
      <c r="AJ402" s="8"/>
      <c r="AK402" s="8"/>
    </row>
    <row r="403" spans="1:37" ht="12.75" customHeight="1" hidden="1">
      <c r="A403" s="8"/>
      <c r="B403" s="13"/>
      <c r="AC403" s="8"/>
      <c r="AD403" s="8"/>
      <c r="AE403" s="8"/>
      <c r="AF403" s="8"/>
      <c r="AG403" s="8"/>
      <c r="AH403" s="8"/>
      <c r="AI403" s="8"/>
      <c r="AJ403" s="8"/>
      <c r="AK403" s="8"/>
    </row>
    <row r="404" spans="1:37" ht="12.75" customHeight="1" hidden="1">
      <c r="A404" s="8"/>
      <c r="B404" s="13"/>
      <c r="AC404" s="8"/>
      <c r="AD404" s="8"/>
      <c r="AE404" s="8"/>
      <c r="AF404" s="8"/>
      <c r="AG404" s="8"/>
      <c r="AH404" s="8"/>
      <c r="AI404" s="8"/>
      <c r="AJ404" s="8"/>
      <c r="AK404" s="8"/>
    </row>
    <row r="405" spans="1:37" ht="12.75" customHeight="1" hidden="1">
      <c r="A405" s="8"/>
      <c r="B405" s="13"/>
      <c r="AC405" s="8"/>
      <c r="AD405" s="8"/>
      <c r="AE405" s="8"/>
      <c r="AF405" s="8"/>
      <c r="AG405" s="8"/>
      <c r="AH405" s="8"/>
      <c r="AI405" s="8"/>
      <c r="AJ405" s="8"/>
      <c r="AK405" s="8"/>
    </row>
    <row r="406" spans="1:37" ht="12.75" customHeight="1" hidden="1">
      <c r="A406" s="8"/>
      <c r="B406" s="13"/>
      <c r="AC406" s="8"/>
      <c r="AD406" s="8"/>
      <c r="AE406" s="8"/>
      <c r="AF406" s="8"/>
      <c r="AG406" s="8"/>
      <c r="AH406" s="8"/>
      <c r="AI406" s="8"/>
      <c r="AJ406" s="8"/>
      <c r="AK406" s="8"/>
    </row>
    <row r="407" spans="1:37" ht="12.75" customHeight="1" hidden="1">
      <c r="A407" s="8"/>
      <c r="B407" s="13"/>
      <c r="AC407" s="8"/>
      <c r="AD407" s="8"/>
      <c r="AE407" s="8"/>
      <c r="AF407" s="8"/>
      <c r="AG407" s="8"/>
      <c r="AH407" s="8"/>
      <c r="AI407" s="8"/>
      <c r="AJ407" s="8"/>
      <c r="AK407" s="8"/>
    </row>
    <row r="408" spans="1:37" ht="12.75" customHeight="1" hidden="1">
      <c r="A408" s="8"/>
      <c r="B408" s="13"/>
      <c r="AC408" s="8"/>
      <c r="AD408" s="8"/>
      <c r="AE408" s="8"/>
      <c r="AF408" s="8"/>
      <c r="AG408" s="8"/>
      <c r="AH408" s="8"/>
      <c r="AI408" s="8"/>
      <c r="AJ408" s="8"/>
      <c r="AK408" s="8"/>
    </row>
    <row r="409" spans="1:37" ht="12.75" customHeight="1" hidden="1">
      <c r="A409" s="8"/>
      <c r="B409" s="13"/>
      <c r="AC409" s="8"/>
      <c r="AD409" s="8"/>
      <c r="AE409" s="8"/>
      <c r="AF409" s="8"/>
      <c r="AG409" s="8"/>
      <c r="AH409" s="8"/>
      <c r="AI409" s="8"/>
      <c r="AJ409" s="8"/>
      <c r="AK409" s="8"/>
    </row>
    <row r="410" spans="1:37" ht="12.75" customHeight="1" hidden="1">
      <c r="A410" s="8"/>
      <c r="B410" s="13"/>
      <c r="AC410" s="8"/>
      <c r="AD410" s="8"/>
      <c r="AE410" s="8"/>
      <c r="AF410" s="8"/>
      <c r="AG410" s="8"/>
      <c r="AH410" s="8"/>
      <c r="AI410" s="8"/>
      <c r="AJ410" s="8"/>
      <c r="AK410" s="8"/>
    </row>
    <row r="411" spans="1:37" ht="12.75" customHeight="1" hidden="1">
      <c r="A411" s="8"/>
      <c r="B411" s="13"/>
      <c r="AC411" s="8"/>
      <c r="AD411" s="8"/>
      <c r="AE411" s="8"/>
      <c r="AF411" s="8"/>
      <c r="AG411" s="8"/>
      <c r="AH411" s="8"/>
      <c r="AI411" s="8"/>
      <c r="AJ411" s="8"/>
      <c r="AK411" s="8"/>
    </row>
    <row r="412" spans="1:37" ht="12.75" customHeight="1" hidden="1">
      <c r="A412" s="8"/>
      <c r="B412" s="13"/>
      <c r="AC412" s="8"/>
      <c r="AD412" s="8"/>
      <c r="AE412" s="8"/>
      <c r="AF412" s="8"/>
      <c r="AG412" s="8"/>
      <c r="AH412" s="8"/>
      <c r="AI412" s="8"/>
      <c r="AJ412" s="8"/>
      <c r="AK412" s="8"/>
    </row>
    <row r="413" spans="1:37" ht="12.75" customHeight="1" hidden="1">
      <c r="A413" s="8"/>
      <c r="B413" s="13"/>
      <c r="AC413" s="8"/>
      <c r="AD413" s="8"/>
      <c r="AE413" s="8"/>
      <c r="AF413" s="8"/>
      <c r="AG413" s="8"/>
      <c r="AH413" s="8"/>
      <c r="AI413" s="8"/>
      <c r="AJ413" s="8"/>
      <c r="AK413" s="8"/>
    </row>
    <row r="414" spans="1:37" ht="12.75" customHeight="1" hidden="1">
      <c r="A414" s="8"/>
      <c r="B414" s="13"/>
      <c r="AC414" s="8"/>
      <c r="AD414" s="8"/>
      <c r="AE414" s="8"/>
      <c r="AF414" s="8"/>
      <c r="AG414" s="8"/>
      <c r="AH414" s="8"/>
      <c r="AI414" s="8"/>
      <c r="AJ414" s="8"/>
      <c r="AK414" s="8"/>
    </row>
    <row r="415" spans="1:37" ht="12.75" customHeight="1" hidden="1">
      <c r="A415" s="8"/>
      <c r="B415" s="13"/>
      <c r="AC415" s="8"/>
      <c r="AD415" s="8"/>
      <c r="AE415" s="8"/>
      <c r="AF415" s="8"/>
      <c r="AG415" s="8"/>
      <c r="AH415" s="8"/>
      <c r="AI415" s="8"/>
      <c r="AJ415" s="8"/>
      <c r="AK415" s="8"/>
    </row>
    <row r="416" spans="1:37" ht="12.75" customHeight="1" hidden="1">
      <c r="A416" s="8"/>
      <c r="B416" s="13"/>
      <c r="AC416" s="8"/>
      <c r="AD416" s="8"/>
      <c r="AE416" s="8"/>
      <c r="AF416" s="8"/>
      <c r="AG416" s="8"/>
      <c r="AH416" s="8"/>
      <c r="AI416" s="8"/>
      <c r="AJ416" s="8"/>
      <c r="AK416" s="8"/>
    </row>
    <row r="417" spans="1:37" ht="12.75" customHeight="1" hidden="1">
      <c r="A417" s="8"/>
      <c r="B417" s="13"/>
      <c r="AC417" s="8"/>
      <c r="AD417" s="8"/>
      <c r="AE417" s="8"/>
      <c r="AF417" s="8"/>
      <c r="AG417" s="8"/>
      <c r="AH417" s="8"/>
      <c r="AI417" s="8"/>
      <c r="AJ417" s="8"/>
      <c r="AK417" s="8"/>
    </row>
    <row r="418" spans="1:37" ht="12.75" customHeight="1" hidden="1">
      <c r="A418" s="8"/>
      <c r="B418" s="13"/>
      <c r="AC418" s="8"/>
      <c r="AD418" s="8"/>
      <c r="AE418" s="8"/>
      <c r="AF418" s="8"/>
      <c r="AG418" s="8"/>
      <c r="AH418" s="8"/>
      <c r="AI418" s="8"/>
      <c r="AJ418" s="8"/>
      <c r="AK418" s="8"/>
    </row>
    <row r="419" spans="1:37" ht="12.75" customHeight="1" hidden="1">
      <c r="A419" s="8"/>
      <c r="B419" s="13"/>
      <c r="AC419" s="8"/>
      <c r="AD419" s="8"/>
      <c r="AE419" s="8"/>
      <c r="AF419" s="8"/>
      <c r="AG419" s="8"/>
      <c r="AH419" s="8"/>
      <c r="AI419" s="8"/>
      <c r="AJ419" s="8"/>
      <c r="AK419" s="8"/>
    </row>
    <row r="420" spans="1:37" ht="12.75" customHeight="1" hidden="1">
      <c r="A420" s="8"/>
      <c r="B420" s="13"/>
      <c r="AC420" s="8"/>
      <c r="AD420" s="8"/>
      <c r="AE420" s="8"/>
      <c r="AF420" s="8"/>
      <c r="AG420" s="8"/>
      <c r="AH420" s="8"/>
      <c r="AI420" s="8"/>
      <c r="AJ420" s="8"/>
      <c r="AK420" s="8"/>
    </row>
    <row r="421" spans="1:37" ht="12.75" customHeight="1" hidden="1">
      <c r="A421" s="8"/>
      <c r="B421" s="13"/>
      <c r="AC421" s="8"/>
      <c r="AD421" s="8"/>
      <c r="AE421" s="8"/>
      <c r="AF421" s="8"/>
      <c r="AG421" s="8"/>
      <c r="AH421" s="8"/>
      <c r="AI421" s="8"/>
      <c r="AJ421" s="8"/>
      <c r="AK421" s="8"/>
    </row>
    <row r="422" spans="1:37" ht="12.75" customHeight="1" hidden="1">
      <c r="A422" s="8"/>
      <c r="B422" s="13"/>
      <c r="AC422" s="8"/>
      <c r="AD422" s="8"/>
      <c r="AE422" s="8"/>
      <c r="AF422" s="8"/>
      <c r="AG422" s="8"/>
      <c r="AH422" s="8"/>
      <c r="AI422" s="8"/>
      <c r="AJ422" s="8"/>
      <c r="AK422" s="8"/>
    </row>
    <row r="423" spans="1:37" ht="12.75" customHeight="1" hidden="1">
      <c r="A423" s="8"/>
      <c r="B423" s="13"/>
      <c r="AC423" s="8"/>
      <c r="AD423" s="8"/>
      <c r="AE423" s="8"/>
      <c r="AF423" s="8"/>
      <c r="AG423" s="8"/>
      <c r="AH423" s="8"/>
      <c r="AI423" s="8"/>
      <c r="AJ423" s="8"/>
      <c r="AK423" s="8"/>
    </row>
    <row r="424" spans="1:37" ht="12.75" customHeight="1" hidden="1">
      <c r="A424" s="8"/>
      <c r="B424" s="13"/>
      <c r="AC424" s="8"/>
      <c r="AD424" s="8"/>
      <c r="AE424" s="8"/>
      <c r="AF424" s="8"/>
      <c r="AG424" s="8"/>
      <c r="AH424" s="8"/>
      <c r="AI424" s="8"/>
      <c r="AJ424" s="8"/>
      <c r="AK424" s="8"/>
    </row>
    <row r="425" spans="1:37" ht="12.75" customHeight="1" hidden="1">
      <c r="A425" s="8"/>
      <c r="B425" s="13"/>
      <c r="AC425" s="8"/>
      <c r="AD425" s="8"/>
      <c r="AE425" s="8"/>
      <c r="AF425" s="8"/>
      <c r="AG425" s="8"/>
      <c r="AH425" s="8"/>
      <c r="AI425" s="8"/>
      <c r="AJ425" s="8"/>
      <c r="AK425" s="8"/>
    </row>
    <row r="426" spans="1:37" ht="12.75" customHeight="1" hidden="1">
      <c r="A426" s="8"/>
      <c r="B426" s="13"/>
      <c r="AC426" s="8"/>
      <c r="AD426" s="8"/>
      <c r="AE426" s="8"/>
      <c r="AF426" s="8"/>
      <c r="AG426" s="8"/>
      <c r="AH426" s="8"/>
      <c r="AI426" s="8"/>
      <c r="AJ426" s="8"/>
      <c r="AK426" s="8"/>
    </row>
    <row r="427" spans="1:37" ht="12.75" customHeight="1" hidden="1">
      <c r="A427" s="8"/>
      <c r="B427" s="13"/>
      <c r="AC427" s="8"/>
      <c r="AD427" s="8"/>
      <c r="AE427" s="8"/>
      <c r="AF427" s="8"/>
      <c r="AG427" s="8"/>
      <c r="AH427" s="8"/>
      <c r="AI427" s="8"/>
      <c r="AJ427" s="8"/>
      <c r="AK427" s="8"/>
    </row>
    <row r="428" spans="1:37" ht="12.75" customHeight="1" hidden="1">
      <c r="A428" s="8"/>
      <c r="B428" s="13"/>
      <c r="AC428" s="8"/>
      <c r="AD428" s="8"/>
      <c r="AE428" s="8"/>
      <c r="AF428" s="8"/>
      <c r="AG428" s="8"/>
      <c r="AH428" s="8"/>
      <c r="AI428" s="8"/>
      <c r="AJ428" s="8"/>
      <c r="AK428" s="8"/>
    </row>
    <row r="429" spans="1:37" ht="12.75" customHeight="1" hidden="1">
      <c r="A429" s="8"/>
      <c r="B429" s="13"/>
      <c r="AC429" s="8"/>
      <c r="AD429" s="8"/>
      <c r="AE429" s="8"/>
      <c r="AF429" s="8"/>
      <c r="AG429" s="8"/>
      <c r="AH429" s="8"/>
      <c r="AI429" s="8"/>
      <c r="AJ429" s="8"/>
      <c r="AK429" s="8"/>
    </row>
    <row r="430" spans="1:37" ht="12.75" customHeight="1" hidden="1">
      <c r="A430" s="8"/>
      <c r="B430" s="13"/>
      <c r="AC430" s="8"/>
      <c r="AD430" s="8"/>
      <c r="AE430" s="8"/>
      <c r="AF430" s="8"/>
      <c r="AG430" s="8"/>
      <c r="AH430" s="8"/>
      <c r="AI430" s="8"/>
      <c r="AJ430" s="8"/>
      <c r="AK430" s="8"/>
    </row>
    <row r="431" spans="1:37" ht="12.75" customHeight="1" hidden="1">
      <c r="A431" s="8"/>
      <c r="B431" s="13"/>
      <c r="AC431" s="8"/>
      <c r="AD431" s="8"/>
      <c r="AE431" s="8"/>
      <c r="AF431" s="8"/>
      <c r="AG431" s="8"/>
      <c r="AH431" s="8"/>
      <c r="AI431" s="8"/>
      <c r="AJ431" s="8"/>
      <c r="AK431" s="8"/>
    </row>
    <row r="432" spans="1:37" ht="12.75" customHeight="1" hidden="1">
      <c r="A432" s="8"/>
      <c r="B432" s="13"/>
      <c r="AC432" s="8"/>
      <c r="AD432" s="8"/>
      <c r="AE432" s="8"/>
      <c r="AF432" s="8"/>
      <c r="AG432" s="8"/>
      <c r="AH432" s="8"/>
      <c r="AI432" s="8"/>
      <c r="AJ432" s="8"/>
      <c r="AK432" s="8"/>
    </row>
    <row r="433" spans="1:37" ht="12.75" customHeight="1" hidden="1">
      <c r="A433" s="8"/>
      <c r="B433" s="13"/>
      <c r="AC433" s="8"/>
      <c r="AD433" s="8"/>
      <c r="AE433" s="8"/>
      <c r="AF433" s="8"/>
      <c r="AG433" s="8"/>
      <c r="AH433" s="8"/>
      <c r="AI433" s="8"/>
      <c r="AJ433" s="8"/>
      <c r="AK433" s="8"/>
    </row>
    <row r="434" spans="1:37" ht="12.75" customHeight="1" hidden="1">
      <c r="A434" s="8"/>
      <c r="B434" s="13"/>
      <c r="AC434" s="8"/>
      <c r="AD434" s="8"/>
      <c r="AE434" s="8"/>
      <c r="AF434" s="8"/>
      <c r="AG434" s="8"/>
      <c r="AH434" s="8"/>
      <c r="AI434" s="8"/>
      <c r="AJ434" s="8"/>
      <c r="AK434" s="8"/>
    </row>
    <row r="435" spans="1:37" ht="12.75" customHeight="1" hidden="1">
      <c r="A435" s="8"/>
      <c r="B435" s="13"/>
      <c r="AC435" s="8"/>
      <c r="AD435" s="8"/>
      <c r="AE435" s="8"/>
      <c r="AF435" s="8"/>
      <c r="AG435" s="8"/>
      <c r="AH435" s="8"/>
      <c r="AI435" s="8"/>
      <c r="AJ435" s="8"/>
      <c r="AK435" s="8"/>
    </row>
    <row r="436" spans="1:37" ht="12.75" customHeight="1" hidden="1">
      <c r="A436" s="8"/>
      <c r="B436" s="13"/>
      <c r="AC436" s="8"/>
      <c r="AD436" s="8"/>
      <c r="AE436" s="8"/>
      <c r="AF436" s="8"/>
      <c r="AG436" s="8"/>
      <c r="AH436" s="8"/>
      <c r="AI436" s="8"/>
      <c r="AJ436" s="8"/>
      <c r="AK436" s="8"/>
    </row>
    <row r="437" spans="1:37" ht="12.75" customHeight="1" hidden="1">
      <c r="A437" s="8"/>
      <c r="B437" s="13"/>
      <c r="AC437" s="8"/>
      <c r="AD437" s="8"/>
      <c r="AE437" s="8"/>
      <c r="AF437" s="8"/>
      <c r="AG437" s="8"/>
      <c r="AH437" s="8"/>
      <c r="AI437" s="8"/>
      <c r="AJ437" s="8"/>
      <c r="AK437" s="8"/>
    </row>
    <row r="438" spans="1:37" ht="12.75" customHeight="1" hidden="1">
      <c r="A438" s="8"/>
      <c r="B438" s="13"/>
      <c r="AC438" s="8"/>
      <c r="AD438" s="8"/>
      <c r="AE438" s="8"/>
      <c r="AF438" s="8"/>
      <c r="AG438" s="8"/>
      <c r="AH438" s="8"/>
      <c r="AI438" s="8"/>
      <c r="AJ438" s="8"/>
      <c r="AK438" s="8"/>
    </row>
    <row r="439" spans="1:37" ht="12.75" customHeight="1" hidden="1">
      <c r="A439" s="8"/>
      <c r="B439" s="13"/>
      <c r="AC439" s="8"/>
      <c r="AD439" s="8"/>
      <c r="AE439" s="8"/>
      <c r="AF439" s="8"/>
      <c r="AG439" s="8"/>
      <c r="AH439" s="8"/>
      <c r="AI439" s="8"/>
      <c r="AJ439" s="8"/>
      <c r="AK439" s="8"/>
    </row>
    <row r="440" spans="1:37" ht="12.75" customHeight="1" hidden="1">
      <c r="A440" s="8"/>
      <c r="B440" s="13"/>
      <c r="AC440" s="8"/>
      <c r="AD440" s="8"/>
      <c r="AE440" s="8"/>
      <c r="AF440" s="8"/>
      <c r="AG440" s="8"/>
      <c r="AH440" s="8"/>
      <c r="AI440" s="8"/>
      <c r="AJ440" s="8"/>
      <c r="AK440" s="8"/>
    </row>
    <row r="441" spans="1:37" ht="12.75" customHeight="1" hidden="1">
      <c r="A441" s="8"/>
      <c r="B441" s="13"/>
      <c r="AC441" s="8"/>
      <c r="AD441" s="8"/>
      <c r="AE441" s="8"/>
      <c r="AF441" s="8"/>
      <c r="AG441" s="8"/>
      <c r="AH441" s="8"/>
      <c r="AI441" s="8"/>
      <c r="AJ441" s="8"/>
      <c r="AK441" s="8"/>
    </row>
    <row r="442" spans="1:37" ht="12.75" customHeight="1" hidden="1">
      <c r="A442" s="8"/>
      <c r="B442" s="13"/>
      <c r="AC442" s="8"/>
      <c r="AD442" s="8"/>
      <c r="AE442" s="8"/>
      <c r="AF442" s="8"/>
      <c r="AG442" s="8"/>
      <c r="AH442" s="8"/>
      <c r="AI442" s="8"/>
      <c r="AJ442" s="8"/>
      <c r="AK442" s="8"/>
    </row>
    <row r="443" spans="1:37" ht="12.75" customHeight="1" hidden="1">
      <c r="A443" s="8"/>
      <c r="B443" s="13"/>
      <c r="AC443" s="8"/>
      <c r="AD443" s="8"/>
      <c r="AE443" s="8"/>
      <c r="AF443" s="8"/>
      <c r="AG443" s="8"/>
      <c r="AH443" s="8"/>
      <c r="AI443" s="8"/>
      <c r="AJ443" s="8"/>
      <c r="AK443" s="8"/>
    </row>
    <row r="444" spans="1:37" ht="12.75" customHeight="1" hidden="1">
      <c r="A444" s="8"/>
      <c r="B444" s="13"/>
      <c r="AC444" s="8"/>
      <c r="AD444" s="8"/>
      <c r="AE444" s="8"/>
      <c r="AF444" s="8"/>
      <c r="AG444" s="8"/>
      <c r="AH444" s="8"/>
      <c r="AI444" s="8"/>
      <c r="AJ444" s="8"/>
      <c r="AK444" s="8"/>
    </row>
    <row r="445" spans="1:37" ht="12.75" customHeight="1" hidden="1">
      <c r="A445" s="8"/>
      <c r="B445" s="13"/>
      <c r="AC445" s="8"/>
      <c r="AD445" s="8"/>
      <c r="AE445" s="8"/>
      <c r="AF445" s="8"/>
      <c r="AG445" s="8"/>
      <c r="AH445" s="8"/>
      <c r="AI445" s="8"/>
      <c r="AJ445" s="8"/>
      <c r="AK445" s="8"/>
    </row>
    <row r="446" spans="1:37" ht="12.75" customHeight="1" hidden="1">
      <c r="A446" s="8"/>
      <c r="B446" s="13"/>
      <c r="AC446" s="8"/>
      <c r="AD446" s="8"/>
      <c r="AE446" s="8"/>
      <c r="AF446" s="8"/>
      <c r="AG446" s="8"/>
      <c r="AH446" s="8"/>
      <c r="AI446" s="8"/>
      <c r="AJ446" s="8"/>
      <c r="AK446" s="8"/>
    </row>
    <row r="447" spans="1:37" ht="12.75" customHeight="1" hidden="1">
      <c r="A447" s="8"/>
      <c r="B447" s="13"/>
      <c r="AC447" s="8"/>
      <c r="AD447" s="8"/>
      <c r="AE447" s="8"/>
      <c r="AF447" s="8"/>
      <c r="AG447" s="8"/>
      <c r="AH447" s="8"/>
      <c r="AI447" s="8"/>
      <c r="AJ447" s="8"/>
      <c r="AK447" s="8"/>
    </row>
    <row r="448" spans="1:37" ht="12.75" customHeight="1" hidden="1">
      <c r="A448" s="8"/>
      <c r="B448" s="13"/>
      <c r="AC448" s="8"/>
      <c r="AD448" s="8"/>
      <c r="AE448" s="8"/>
      <c r="AF448" s="8"/>
      <c r="AG448" s="8"/>
      <c r="AH448" s="8"/>
      <c r="AI448" s="8"/>
      <c r="AJ448" s="8"/>
      <c r="AK448" s="8"/>
    </row>
    <row r="449" spans="1:37" ht="12.75" customHeight="1" hidden="1">
      <c r="A449" s="8"/>
      <c r="B449" s="13"/>
      <c r="AC449" s="8"/>
      <c r="AD449" s="8"/>
      <c r="AE449" s="8"/>
      <c r="AF449" s="8"/>
      <c r="AG449" s="8"/>
      <c r="AH449" s="8"/>
      <c r="AI449" s="8"/>
      <c r="AJ449" s="8"/>
      <c r="AK449" s="8"/>
    </row>
    <row r="450" spans="1:37" ht="12.75" customHeight="1" hidden="1">
      <c r="A450" s="8"/>
      <c r="B450" s="13"/>
      <c r="AC450" s="8"/>
      <c r="AD450" s="8"/>
      <c r="AE450" s="8"/>
      <c r="AF450" s="8"/>
      <c r="AG450" s="8"/>
      <c r="AH450" s="8"/>
      <c r="AI450" s="8"/>
      <c r="AJ450" s="8"/>
      <c r="AK450" s="8"/>
    </row>
    <row r="451" spans="1:37" ht="12.75" customHeight="1" hidden="1">
      <c r="A451" s="8"/>
      <c r="B451" s="13"/>
      <c r="AC451" s="8"/>
      <c r="AD451" s="8"/>
      <c r="AE451" s="8"/>
      <c r="AF451" s="8"/>
      <c r="AG451" s="8"/>
      <c r="AH451" s="8"/>
      <c r="AI451" s="8"/>
      <c r="AJ451" s="8"/>
      <c r="AK451" s="8"/>
    </row>
    <row r="452" spans="1:37" ht="12.75" customHeight="1" hidden="1">
      <c r="A452" s="8"/>
      <c r="B452" s="13"/>
      <c r="AC452" s="8"/>
      <c r="AD452" s="8"/>
      <c r="AE452" s="8"/>
      <c r="AF452" s="8"/>
      <c r="AG452" s="8"/>
      <c r="AH452" s="8"/>
      <c r="AI452" s="8"/>
      <c r="AJ452" s="8"/>
      <c r="AK452" s="8"/>
    </row>
    <row r="453" spans="1:37" ht="12.75" customHeight="1" hidden="1">
      <c r="A453" s="8"/>
      <c r="B453" s="13"/>
      <c r="AC453" s="8"/>
      <c r="AD453" s="8"/>
      <c r="AE453" s="8"/>
      <c r="AF453" s="8"/>
      <c r="AG453" s="8"/>
      <c r="AH453" s="8"/>
      <c r="AI453" s="8"/>
      <c r="AJ453" s="8"/>
      <c r="AK453" s="8"/>
    </row>
    <row r="454" spans="1:37" ht="12.75" customHeight="1" hidden="1">
      <c r="A454" s="8"/>
      <c r="B454" s="13"/>
      <c r="AC454" s="8"/>
      <c r="AD454" s="8"/>
      <c r="AE454" s="8"/>
      <c r="AF454" s="8"/>
      <c r="AG454" s="8"/>
      <c r="AH454" s="8"/>
      <c r="AI454" s="8"/>
      <c r="AJ454" s="8"/>
      <c r="AK454" s="8"/>
    </row>
    <row r="455" spans="1:37" ht="12.75" customHeight="1" hidden="1">
      <c r="A455" s="8"/>
      <c r="B455" s="13"/>
      <c r="AC455" s="8"/>
      <c r="AD455" s="8"/>
      <c r="AE455" s="8"/>
      <c r="AF455" s="8"/>
      <c r="AG455" s="8"/>
      <c r="AH455" s="8"/>
      <c r="AI455" s="8"/>
      <c r="AJ455" s="8"/>
      <c r="AK455" s="8"/>
    </row>
    <row r="456" spans="1:37" ht="12.75" customHeight="1" hidden="1">
      <c r="A456" s="8"/>
      <c r="B456" s="13"/>
      <c r="AC456" s="8"/>
      <c r="AD456" s="8"/>
      <c r="AE456" s="8"/>
      <c r="AF456" s="8"/>
      <c r="AG456" s="8"/>
      <c r="AH456" s="8"/>
      <c r="AI456" s="8"/>
      <c r="AJ456" s="8"/>
      <c r="AK456" s="8"/>
    </row>
    <row r="457" spans="1:37" ht="12.75" customHeight="1" hidden="1">
      <c r="A457" s="8"/>
      <c r="B457" s="13"/>
      <c r="AC457" s="8"/>
      <c r="AD457" s="8"/>
      <c r="AE457" s="8"/>
      <c r="AF457" s="8"/>
      <c r="AG457" s="8"/>
      <c r="AH457" s="8"/>
      <c r="AI457" s="8"/>
      <c r="AJ457" s="8"/>
      <c r="AK457" s="8"/>
    </row>
    <row r="458" spans="1:37" ht="12.75" customHeight="1" hidden="1">
      <c r="A458" s="8"/>
      <c r="B458" s="13"/>
      <c r="AC458" s="8"/>
      <c r="AD458" s="8"/>
      <c r="AE458" s="8"/>
      <c r="AF458" s="8"/>
      <c r="AG458" s="8"/>
      <c r="AH458" s="8"/>
      <c r="AI458" s="8"/>
      <c r="AJ458" s="8"/>
      <c r="AK458" s="8"/>
    </row>
    <row r="459" spans="1:37" ht="12.75" customHeight="1" hidden="1">
      <c r="A459" s="8"/>
      <c r="B459" s="13"/>
      <c r="AC459" s="8"/>
      <c r="AD459" s="8"/>
      <c r="AE459" s="8"/>
      <c r="AF459" s="8"/>
      <c r="AG459" s="8"/>
      <c r="AH459" s="8"/>
      <c r="AI459" s="8"/>
      <c r="AJ459" s="8"/>
      <c r="AK459" s="8"/>
    </row>
    <row r="460" spans="1:37" ht="12.75" customHeight="1" hidden="1">
      <c r="A460" s="8"/>
      <c r="B460" s="13"/>
      <c r="AC460" s="8"/>
      <c r="AD460" s="8"/>
      <c r="AE460" s="8"/>
      <c r="AF460" s="8"/>
      <c r="AG460" s="8"/>
      <c r="AH460" s="8"/>
      <c r="AI460" s="8"/>
      <c r="AJ460" s="8"/>
      <c r="AK460" s="8"/>
    </row>
    <row r="461" spans="1:37" ht="12.75" customHeight="1" hidden="1">
      <c r="A461" s="8"/>
      <c r="B461" s="13"/>
      <c r="AC461" s="8"/>
      <c r="AD461" s="8"/>
      <c r="AE461" s="8"/>
      <c r="AF461" s="8"/>
      <c r="AG461" s="8"/>
      <c r="AH461" s="8"/>
      <c r="AI461" s="8"/>
      <c r="AJ461" s="8"/>
      <c r="AK461" s="8"/>
    </row>
    <row r="462" spans="1:37" ht="12.75" customHeight="1" hidden="1">
      <c r="A462" s="8"/>
      <c r="B462" s="13"/>
      <c r="AC462" s="8"/>
      <c r="AD462" s="8"/>
      <c r="AE462" s="8"/>
      <c r="AF462" s="8"/>
      <c r="AG462" s="8"/>
      <c r="AH462" s="8"/>
      <c r="AI462" s="8"/>
      <c r="AJ462" s="8"/>
      <c r="AK462" s="8"/>
    </row>
    <row r="463" spans="1:37" ht="12.75" customHeight="1" hidden="1">
      <c r="A463" s="8"/>
      <c r="B463" s="13"/>
      <c r="AC463" s="8"/>
      <c r="AD463" s="8"/>
      <c r="AE463" s="8"/>
      <c r="AF463" s="8"/>
      <c r="AG463" s="8"/>
      <c r="AH463" s="8"/>
      <c r="AI463" s="8"/>
      <c r="AJ463" s="8"/>
      <c r="AK463" s="8"/>
    </row>
    <row r="464" spans="1:37" ht="12.75" customHeight="1" hidden="1">
      <c r="A464" s="8"/>
      <c r="B464" s="13"/>
      <c r="AC464" s="8"/>
      <c r="AD464" s="8"/>
      <c r="AE464" s="8"/>
      <c r="AF464" s="8"/>
      <c r="AG464" s="8"/>
      <c r="AH464" s="8"/>
      <c r="AI464" s="8"/>
      <c r="AJ464" s="8"/>
      <c r="AK464" s="8"/>
    </row>
    <row r="465" spans="1:37" ht="12.75" customHeight="1" hidden="1">
      <c r="A465" s="8"/>
      <c r="B465" s="13"/>
      <c r="AC465" s="8"/>
      <c r="AD465" s="8"/>
      <c r="AE465" s="8"/>
      <c r="AF465" s="8"/>
      <c r="AG465" s="8"/>
      <c r="AH465" s="8"/>
      <c r="AI465" s="8"/>
      <c r="AJ465" s="8"/>
      <c r="AK465" s="8"/>
    </row>
    <row r="466" spans="1:37" ht="12.75" customHeight="1" hidden="1">
      <c r="A466" s="8"/>
      <c r="B466" s="13"/>
      <c r="AC466" s="8"/>
      <c r="AD466" s="8"/>
      <c r="AE466" s="8"/>
      <c r="AF466" s="8"/>
      <c r="AG466" s="8"/>
      <c r="AH466" s="8"/>
      <c r="AI466" s="8"/>
      <c r="AJ466" s="8"/>
      <c r="AK466" s="8"/>
    </row>
    <row r="467" spans="1:37" ht="12.75" customHeight="1" hidden="1">
      <c r="A467" s="8"/>
      <c r="B467" s="13"/>
      <c r="AC467" s="8"/>
      <c r="AD467" s="8"/>
      <c r="AE467" s="8"/>
      <c r="AF467" s="8"/>
      <c r="AG467" s="8"/>
      <c r="AH467" s="8"/>
      <c r="AI467" s="8"/>
      <c r="AJ467" s="8"/>
      <c r="AK467" s="8"/>
    </row>
    <row r="468" spans="1:37" ht="12.75" customHeight="1" hidden="1">
      <c r="A468" s="8"/>
      <c r="B468" s="13"/>
      <c r="AC468" s="8"/>
      <c r="AD468" s="8"/>
      <c r="AE468" s="8"/>
      <c r="AF468" s="8"/>
      <c r="AG468" s="8"/>
      <c r="AH468" s="8"/>
      <c r="AI468" s="8"/>
      <c r="AJ468" s="8"/>
      <c r="AK468" s="8"/>
    </row>
    <row r="469" spans="1:37" ht="12.75" customHeight="1" hidden="1">
      <c r="A469" s="8"/>
      <c r="B469" s="13"/>
      <c r="AC469" s="8"/>
      <c r="AD469" s="8"/>
      <c r="AE469" s="8"/>
      <c r="AF469" s="8"/>
      <c r="AG469" s="8"/>
      <c r="AH469" s="8"/>
      <c r="AI469" s="8"/>
      <c r="AJ469" s="8"/>
      <c r="AK469" s="8"/>
    </row>
    <row r="470" spans="1:37" ht="12.75" customHeight="1" hidden="1">
      <c r="A470" s="8"/>
      <c r="B470" s="13"/>
      <c r="AC470" s="8"/>
      <c r="AD470" s="8"/>
      <c r="AE470" s="8"/>
      <c r="AF470" s="8"/>
      <c r="AG470" s="8"/>
      <c r="AH470" s="8"/>
      <c r="AI470" s="8"/>
      <c r="AJ470" s="8"/>
      <c r="AK470" s="8"/>
    </row>
    <row r="471" spans="1:37" ht="12.75" customHeight="1" hidden="1">
      <c r="A471" s="8"/>
      <c r="B471" s="13"/>
      <c r="AC471" s="8"/>
      <c r="AD471" s="8"/>
      <c r="AE471" s="8"/>
      <c r="AF471" s="8"/>
      <c r="AG471" s="8"/>
      <c r="AH471" s="8"/>
      <c r="AI471" s="8"/>
      <c r="AJ471" s="8"/>
      <c r="AK471" s="8"/>
    </row>
    <row r="472" spans="1:37" ht="12.75" customHeight="1" hidden="1">
      <c r="A472" s="8"/>
      <c r="B472" s="13"/>
      <c r="AC472" s="8"/>
      <c r="AD472" s="8"/>
      <c r="AE472" s="8"/>
      <c r="AF472" s="8"/>
      <c r="AG472" s="8"/>
      <c r="AH472" s="8"/>
      <c r="AI472" s="8"/>
      <c r="AJ472" s="8"/>
      <c r="AK472" s="8"/>
    </row>
    <row r="473" spans="1:37" ht="12.75" customHeight="1" hidden="1">
      <c r="A473" s="8"/>
      <c r="B473" s="13"/>
      <c r="AC473" s="8"/>
      <c r="AD473" s="8"/>
      <c r="AE473" s="8"/>
      <c r="AF473" s="8"/>
      <c r="AG473" s="8"/>
      <c r="AH473" s="8"/>
      <c r="AI473" s="8"/>
      <c r="AJ473" s="8"/>
      <c r="AK473" s="8"/>
    </row>
    <row r="474" spans="1:37" ht="12.75" customHeight="1" hidden="1">
      <c r="A474" s="8"/>
      <c r="B474" s="13"/>
      <c r="AC474" s="8"/>
      <c r="AD474" s="8"/>
      <c r="AE474" s="8"/>
      <c r="AF474" s="8"/>
      <c r="AG474" s="8"/>
      <c r="AH474" s="8"/>
      <c r="AI474" s="8"/>
      <c r="AJ474" s="8"/>
      <c r="AK474" s="8"/>
    </row>
    <row r="475" spans="1:37" ht="12.75" customHeight="1" hidden="1">
      <c r="A475" s="8"/>
      <c r="B475" s="13"/>
      <c r="AC475" s="8"/>
      <c r="AD475" s="8"/>
      <c r="AE475" s="8"/>
      <c r="AF475" s="8"/>
      <c r="AG475" s="8"/>
      <c r="AH475" s="8"/>
      <c r="AI475" s="8"/>
      <c r="AJ475" s="8"/>
      <c r="AK475" s="8"/>
    </row>
    <row r="476" spans="1:37" ht="12.75" customHeight="1" hidden="1">
      <c r="A476" s="8"/>
      <c r="B476" s="13"/>
      <c r="AC476" s="8"/>
      <c r="AD476" s="8"/>
      <c r="AE476" s="8"/>
      <c r="AF476" s="8"/>
      <c r="AG476" s="8"/>
      <c r="AH476" s="8"/>
      <c r="AI476" s="8"/>
      <c r="AJ476" s="8"/>
      <c r="AK476" s="8"/>
    </row>
    <row r="477" spans="1:37" ht="12.75" customHeight="1" hidden="1">
      <c r="A477" s="8"/>
      <c r="B477" s="13"/>
      <c r="AC477" s="8"/>
      <c r="AD477" s="8"/>
      <c r="AE477" s="8"/>
      <c r="AF477" s="8"/>
      <c r="AG477" s="8"/>
      <c r="AH477" s="8"/>
      <c r="AI477" s="8"/>
      <c r="AJ477" s="8"/>
      <c r="AK477" s="8"/>
    </row>
    <row r="478" spans="1:37" ht="12.75" customHeight="1" hidden="1">
      <c r="A478" s="8"/>
      <c r="B478" s="13"/>
      <c r="AC478" s="8"/>
      <c r="AD478" s="8"/>
      <c r="AE478" s="8"/>
      <c r="AF478" s="8"/>
      <c r="AG478" s="8"/>
      <c r="AH478" s="8"/>
      <c r="AI478" s="8"/>
      <c r="AJ478" s="8"/>
      <c r="AK478" s="8"/>
    </row>
    <row r="479" spans="1:37" ht="12.75" customHeight="1" hidden="1">
      <c r="A479" s="8"/>
      <c r="B479" s="13"/>
      <c r="AC479" s="8"/>
      <c r="AD479" s="8"/>
      <c r="AE479" s="8"/>
      <c r="AF479" s="8"/>
      <c r="AG479" s="8"/>
      <c r="AH479" s="8"/>
      <c r="AI479" s="8"/>
      <c r="AJ479" s="8"/>
      <c r="AK479" s="8"/>
    </row>
    <row r="480" spans="1:37" ht="12.75" customHeight="1" hidden="1">
      <c r="A480" s="8"/>
      <c r="B480" s="13"/>
      <c r="AC480" s="8"/>
      <c r="AD480" s="8"/>
      <c r="AE480" s="8"/>
      <c r="AF480" s="8"/>
      <c r="AG480" s="8"/>
      <c r="AH480" s="8"/>
      <c r="AI480" s="8"/>
      <c r="AJ480" s="8"/>
      <c r="AK480" s="8"/>
    </row>
    <row r="481" spans="1:37" ht="12.75" customHeight="1" hidden="1">
      <c r="A481" s="8"/>
      <c r="B481" s="13"/>
      <c r="AC481" s="8"/>
      <c r="AD481" s="8"/>
      <c r="AE481" s="8"/>
      <c r="AF481" s="8"/>
      <c r="AG481" s="8"/>
      <c r="AH481" s="8"/>
      <c r="AI481" s="8"/>
      <c r="AJ481" s="8"/>
      <c r="AK481" s="8"/>
    </row>
    <row r="482" spans="1:37" ht="12.75" customHeight="1" hidden="1">
      <c r="A482" s="8"/>
      <c r="B482" s="13"/>
      <c r="AC482" s="8"/>
      <c r="AD482" s="8"/>
      <c r="AE482" s="8"/>
      <c r="AF482" s="8"/>
      <c r="AG482" s="8"/>
      <c r="AH482" s="8"/>
      <c r="AI482" s="8"/>
      <c r="AJ482" s="8"/>
      <c r="AK482" s="8"/>
    </row>
    <row r="483" spans="1:37" ht="12.75" customHeight="1" hidden="1">
      <c r="A483" s="8"/>
      <c r="B483" s="13"/>
      <c r="AC483" s="8"/>
      <c r="AD483" s="8"/>
      <c r="AE483" s="8"/>
      <c r="AF483" s="8"/>
      <c r="AG483" s="8"/>
      <c r="AH483" s="8"/>
      <c r="AI483" s="8"/>
      <c r="AJ483" s="8"/>
      <c r="AK483" s="8"/>
    </row>
    <row r="484" spans="1:37" ht="12.75" customHeight="1" hidden="1">
      <c r="A484" s="8"/>
      <c r="B484" s="13"/>
      <c r="AC484" s="8"/>
      <c r="AD484" s="8"/>
      <c r="AE484" s="8"/>
      <c r="AF484" s="8"/>
      <c r="AG484" s="8"/>
      <c r="AH484" s="8"/>
      <c r="AI484" s="8"/>
      <c r="AJ484" s="8"/>
      <c r="AK484" s="8"/>
    </row>
    <row r="485" spans="1:37" ht="12.75" customHeight="1" hidden="1">
      <c r="A485" s="8"/>
      <c r="B485" s="13"/>
      <c r="AC485" s="8"/>
      <c r="AD485" s="8"/>
      <c r="AE485" s="8"/>
      <c r="AF485" s="8"/>
      <c r="AG485" s="8"/>
      <c r="AH485" s="8"/>
      <c r="AI485" s="8"/>
      <c r="AJ485" s="8"/>
      <c r="AK485" s="8"/>
    </row>
    <row r="486" spans="1:37" ht="12.75" customHeight="1" hidden="1">
      <c r="A486" s="8"/>
      <c r="B486" s="13"/>
      <c r="AC486" s="8"/>
      <c r="AD486" s="8"/>
      <c r="AE486" s="8"/>
      <c r="AF486" s="8"/>
      <c r="AG486" s="8"/>
      <c r="AH486" s="8"/>
      <c r="AI486" s="8"/>
      <c r="AJ486" s="8"/>
      <c r="AK486" s="8"/>
    </row>
    <row r="487" spans="1:37" ht="12.75" customHeight="1" hidden="1">
      <c r="A487" s="8"/>
      <c r="B487" s="13"/>
      <c r="AC487" s="8"/>
      <c r="AD487" s="8"/>
      <c r="AE487" s="8"/>
      <c r="AF487" s="8"/>
      <c r="AG487" s="8"/>
      <c r="AH487" s="8"/>
      <c r="AI487" s="8"/>
      <c r="AJ487" s="8"/>
      <c r="AK487" s="8"/>
    </row>
    <row r="488" spans="1:37" ht="12.75" customHeight="1" hidden="1">
      <c r="A488" s="8"/>
      <c r="B488" s="13"/>
      <c r="AC488" s="8"/>
      <c r="AD488" s="8"/>
      <c r="AE488" s="8"/>
      <c r="AF488" s="8"/>
      <c r="AG488" s="8"/>
      <c r="AH488" s="8"/>
      <c r="AI488" s="8"/>
      <c r="AJ488" s="8"/>
      <c r="AK488" s="8"/>
    </row>
    <row r="489" spans="1:37" ht="12.75" customHeight="1" hidden="1">
      <c r="A489" s="8"/>
      <c r="B489" s="13"/>
      <c r="AC489" s="8"/>
      <c r="AD489" s="8"/>
      <c r="AE489" s="8"/>
      <c r="AF489" s="8"/>
      <c r="AG489" s="8"/>
      <c r="AH489" s="8"/>
      <c r="AI489" s="8"/>
      <c r="AJ489" s="8"/>
      <c r="AK489" s="8"/>
    </row>
    <row r="490" spans="1:37" ht="12.75" customHeight="1" hidden="1">
      <c r="A490" s="8"/>
      <c r="B490" s="13"/>
      <c r="AC490" s="8"/>
      <c r="AD490" s="8"/>
      <c r="AE490" s="8"/>
      <c r="AF490" s="8"/>
      <c r="AG490" s="8"/>
      <c r="AH490" s="8"/>
      <c r="AI490" s="8"/>
      <c r="AJ490" s="8"/>
      <c r="AK490" s="8"/>
    </row>
    <row r="491" spans="1:37" ht="12.75" customHeight="1" hidden="1">
      <c r="A491" s="8"/>
      <c r="B491" s="13"/>
      <c r="AC491" s="8"/>
      <c r="AD491" s="8"/>
      <c r="AE491" s="8"/>
      <c r="AF491" s="8"/>
      <c r="AG491" s="8"/>
      <c r="AH491" s="8"/>
      <c r="AI491" s="8"/>
      <c r="AJ491" s="8"/>
      <c r="AK491" s="8"/>
    </row>
    <row r="492" spans="1:37" ht="12.75" customHeight="1" hidden="1">
      <c r="A492" s="8"/>
      <c r="B492" s="13"/>
      <c r="AC492" s="8"/>
      <c r="AD492" s="8"/>
      <c r="AE492" s="8"/>
      <c r="AF492" s="8"/>
      <c r="AG492" s="8"/>
      <c r="AH492" s="8"/>
      <c r="AI492" s="8"/>
      <c r="AJ492" s="8"/>
      <c r="AK492" s="8"/>
    </row>
    <row r="493" spans="1:37" ht="12.75" customHeight="1" hidden="1">
      <c r="A493" s="8"/>
      <c r="B493" s="13"/>
      <c r="AC493" s="8"/>
      <c r="AD493" s="8"/>
      <c r="AE493" s="8"/>
      <c r="AF493" s="8"/>
      <c r="AG493" s="8"/>
      <c r="AH493" s="8"/>
      <c r="AI493" s="8"/>
      <c r="AJ493" s="8"/>
      <c r="AK493" s="8"/>
    </row>
    <row r="494" spans="1:37" ht="12.75" customHeight="1" hidden="1">
      <c r="A494" s="8"/>
      <c r="B494" s="13"/>
      <c r="AC494" s="8"/>
      <c r="AD494" s="8"/>
      <c r="AE494" s="8"/>
      <c r="AF494" s="8"/>
      <c r="AG494" s="8"/>
      <c r="AH494" s="8"/>
      <c r="AI494" s="8"/>
      <c r="AJ494" s="8"/>
      <c r="AK494" s="8"/>
    </row>
    <row r="495" spans="1:37" ht="12.75" customHeight="1" hidden="1">
      <c r="A495" s="8"/>
      <c r="B495" s="13"/>
      <c r="AC495" s="8"/>
      <c r="AD495" s="8"/>
      <c r="AE495" s="8"/>
      <c r="AF495" s="8"/>
      <c r="AG495" s="8"/>
      <c r="AH495" s="8"/>
      <c r="AI495" s="8"/>
      <c r="AJ495" s="8"/>
      <c r="AK495" s="8"/>
    </row>
    <row r="496" spans="1:37" ht="12.75" customHeight="1" hidden="1">
      <c r="A496" s="8"/>
      <c r="B496" s="13"/>
      <c r="AC496" s="8"/>
      <c r="AD496" s="8"/>
      <c r="AE496" s="8"/>
      <c r="AF496" s="8"/>
      <c r="AG496" s="8"/>
      <c r="AH496" s="8"/>
      <c r="AI496" s="8"/>
      <c r="AJ496" s="8"/>
      <c r="AK496" s="8"/>
    </row>
    <row r="497" spans="1:37" ht="12.75" customHeight="1" hidden="1">
      <c r="A497" s="8"/>
      <c r="B497" s="13"/>
      <c r="AC497" s="8"/>
      <c r="AD497" s="8"/>
      <c r="AE497" s="8"/>
      <c r="AF497" s="8"/>
      <c r="AG497" s="8"/>
      <c r="AH497" s="8"/>
      <c r="AI497" s="8"/>
      <c r="AJ497" s="8"/>
      <c r="AK497" s="8"/>
    </row>
    <row r="498" spans="1:37" ht="12.75" customHeight="1" hidden="1">
      <c r="A498" s="8"/>
      <c r="B498" s="13"/>
      <c r="AC498" s="8"/>
      <c r="AD498" s="8"/>
      <c r="AE498" s="8"/>
      <c r="AF498" s="8"/>
      <c r="AG498" s="8"/>
      <c r="AH498" s="8"/>
      <c r="AI498" s="8"/>
      <c r="AJ498" s="8"/>
      <c r="AK498" s="8"/>
    </row>
    <row r="499" spans="1:37" ht="12.75" customHeight="1" hidden="1">
      <c r="A499" s="8"/>
      <c r="B499" s="13"/>
      <c r="AC499" s="8"/>
      <c r="AD499" s="8"/>
      <c r="AE499" s="8"/>
      <c r="AF499" s="8"/>
      <c r="AG499" s="8"/>
      <c r="AH499" s="8"/>
      <c r="AI499" s="8"/>
      <c r="AJ499" s="8"/>
      <c r="AK499" s="8"/>
    </row>
    <row r="500" spans="1:37" ht="12.75" customHeight="1" hidden="1">
      <c r="A500" s="8"/>
      <c r="B500" s="13"/>
      <c r="AC500" s="8"/>
      <c r="AD500" s="8"/>
      <c r="AE500" s="8"/>
      <c r="AF500" s="8"/>
      <c r="AG500" s="8"/>
      <c r="AH500" s="8"/>
      <c r="AI500" s="8"/>
      <c r="AJ500" s="8"/>
      <c r="AK500" s="8"/>
    </row>
    <row r="501" spans="1:37" ht="12.75" customHeight="1" hidden="1">
      <c r="A501" s="8"/>
      <c r="B501" s="13"/>
      <c r="AC501" s="8"/>
      <c r="AD501" s="8"/>
      <c r="AE501" s="8"/>
      <c r="AF501" s="8"/>
      <c r="AG501" s="8"/>
      <c r="AH501" s="8"/>
      <c r="AI501" s="8"/>
      <c r="AJ501" s="8"/>
      <c r="AK501" s="8"/>
    </row>
    <row r="502" spans="1:37" ht="12.75" customHeight="1" hidden="1">
      <c r="A502" s="8"/>
      <c r="B502" s="13"/>
      <c r="AC502" s="8"/>
      <c r="AD502" s="8"/>
      <c r="AE502" s="8"/>
      <c r="AF502" s="8"/>
      <c r="AG502" s="8"/>
      <c r="AH502" s="8"/>
      <c r="AI502" s="8"/>
      <c r="AJ502" s="8"/>
      <c r="AK502" s="8"/>
    </row>
    <row r="503" spans="1:37" ht="12.75" customHeight="1" hidden="1">
      <c r="A503" s="8"/>
      <c r="B503" s="13"/>
      <c r="AC503" s="8"/>
      <c r="AD503" s="8"/>
      <c r="AE503" s="8"/>
      <c r="AF503" s="8"/>
      <c r="AG503" s="8"/>
      <c r="AH503" s="8"/>
      <c r="AI503" s="8"/>
      <c r="AJ503" s="8"/>
      <c r="AK503" s="8"/>
    </row>
    <row r="504" spans="1:37" ht="12.75" customHeight="1" hidden="1">
      <c r="A504" s="8"/>
      <c r="B504" s="13"/>
      <c r="AC504" s="8"/>
      <c r="AD504" s="8"/>
      <c r="AE504" s="8"/>
      <c r="AF504" s="8"/>
      <c r="AG504" s="8"/>
      <c r="AH504" s="8"/>
      <c r="AI504" s="8"/>
      <c r="AJ504" s="8"/>
      <c r="AK504" s="8"/>
    </row>
    <row r="505" spans="1:37" ht="12.75" customHeight="1" hidden="1">
      <c r="A505" s="8"/>
      <c r="B505" s="13"/>
      <c r="AC505" s="8"/>
      <c r="AD505" s="8"/>
      <c r="AE505" s="8"/>
      <c r="AF505" s="8"/>
      <c r="AG505" s="8"/>
      <c r="AH505" s="8"/>
      <c r="AI505" s="8"/>
      <c r="AJ505" s="8"/>
      <c r="AK505" s="8"/>
    </row>
    <row r="506" spans="1:37" ht="12.75" customHeight="1" hidden="1">
      <c r="A506" s="8"/>
      <c r="B506" s="13"/>
      <c r="AC506" s="8"/>
      <c r="AD506" s="8"/>
      <c r="AE506" s="8"/>
      <c r="AF506" s="8"/>
      <c r="AG506" s="8"/>
      <c r="AH506" s="8"/>
      <c r="AI506" s="8"/>
      <c r="AJ506" s="8"/>
      <c r="AK506" s="8"/>
    </row>
    <row r="507" spans="1:37" ht="12.75" customHeight="1" hidden="1">
      <c r="A507" s="8"/>
      <c r="B507" s="13"/>
      <c r="AC507" s="8"/>
      <c r="AD507" s="8"/>
      <c r="AE507" s="8"/>
      <c r="AF507" s="8"/>
      <c r="AG507" s="8"/>
      <c r="AH507" s="8"/>
      <c r="AI507" s="8"/>
      <c r="AJ507" s="8"/>
      <c r="AK507" s="8"/>
    </row>
    <row r="508" spans="1:37" ht="12.75" customHeight="1" hidden="1">
      <c r="A508" s="8"/>
      <c r="B508" s="13"/>
      <c r="AC508" s="8"/>
      <c r="AD508" s="8"/>
      <c r="AE508" s="8"/>
      <c r="AF508" s="8"/>
      <c r="AG508" s="8"/>
      <c r="AH508" s="8"/>
      <c r="AI508" s="8"/>
      <c r="AJ508" s="8"/>
      <c r="AK508" s="8"/>
    </row>
    <row r="509" spans="1:37" ht="12.75" customHeight="1" hidden="1">
      <c r="A509" s="8"/>
      <c r="B509" s="13"/>
      <c r="AC509" s="8"/>
      <c r="AD509" s="8"/>
      <c r="AE509" s="8"/>
      <c r="AF509" s="8"/>
      <c r="AG509" s="8"/>
      <c r="AH509" s="8"/>
      <c r="AI509" s="8"/>
      <c r="AJ509" s="8"/>
      <c r="AK509" s="8"/>
    </row>
    <row r="510" spans="1:37" ht="12.75" customHeight="1" hidden="1">
      <c r="A510" s="8"/>
      <c r="B510" s="13"/>
      <c r="AC510" s="8"/>
      <c r="AD510" s="8"/>
      <c r="AE510" s="8"/>
      <c r="AF510" s="8"/>
      <c r="AG510" s="8"/>
      <c r="AH510" s="8"/>
      <c r="AI510" s="8"/>
      <c r="AJ510" s="8"/>
      <c r="AK510" s="8"/>
    </row>
    <row r="511" spans="1:37" ht="12.75" customHeight="1" hidden="1">
      <c r="A511" s="8"/>
      <c r="B511" s="13"/>
      <c r="AC511" s="8"/>
      <c r="AD511" s="8"/>
      <c r="AE511" s="8"/>
      <c r="AF511" s="8"/>
      <c r="AG511" s="8"/>
      <c r="AH511" s="8"/>
      <c r="AI511" s="8"/>
      <c r="AJ511" s="8"/>
      <c r="AK511" s="8"/>
    </row>
    <row r="512" spans="1:37" ht="12.75" customHeight="1" hidden="1">
      <c r="A512" s="8"/>
      <c r="B512" s="13"/>
      <c r="AC512" s="8"/>
      <c r="AD512" s="8"/>
      <c r="AE512" s="8"/>
      <c r="AF512" s="8"/>
      <c r="AG512" s="8"/>
      <c r="AH512" s="8"/>
      <c r="AI512" s="8"/>
      <c r="AJ512" s="8"/>
      <c r="AK512" s="8"/>
    </row>
    <row r="513" spans="1:37" ht="12.75" customHeight="1" hidden="1">
      <c r="A513" s="8"/>
      <c r="B513" s="13"/>
      <c r="AC513" s="8"/>
      <c r="AD513" s="8"/>
      <c r="AE513" s="8"/>
      <c r="AF513" s="8"/>
      <c r="AG513" s="8"/>
      <c r="AH513" s="8"/>
      <c r="AI513" s="8"/>
      <c r="AJ513" s="8"/>
      <c r="AK513" s="8"/>
    </row>
    <row r="514" spans="1:37" ht="12.75" customHeight="1" hidden="1">
      <c r="A514" s="8"/>
      <c r="B514" s="13"/>
      <c r="AC514" s="8"/>
      <c r="AD514" s="8"/>
      <c r="AE514" s="8"/>
      <c r="AF514" s="8"/>
      <c r="AG514" s="8"/>
      <c r="AH514" s="8"/>
      <c r="AI514" s="8"/>
      <c r="AJ514" s="8"/>
      <c r="AK514" s="8"/>
    </row>
    <row r="515" spans="1:37" ht="12.75" customHeight="1" hidden="1">
      <c r="A515" s="8"/>
      <c r="B515" s="13"/>
      <c r="AC515" s="8"/>
      <c r="AD515" s="8"/>
      <c r="AE515" s="8"/>
      <c r="AF515" s="8"/>
      <c r="AG515" s="8"/>
      <c r="AH515" s="8"/>
      <c r="AI515" s="8"/>
      <c r="AJ515" s="8"/>
      <c r="AK515" s="8"/>
    </row>
    <row r="516" spans="1:37" ht="12.75" customHeight="1" hidden="1">
      <c r="A516" s="8"/>
      <c r="B516" s="13"/>
      <c r="AC516" s="8"/>
      <c r="AD516" s="8"/>
      <c r="AE516" s="8"/>
      <c r="AF516" s="8"/>
      <c r="AG516" s="8"/>
      <c r="AH516" s="8"/>
      <c r="AI516" s="8"/>
      <c r="AJ516" s="8"/>
      <c r="AK516" s="8"/>
    </row>
    <row r="517" spans="1:37" ht="12.75" customHeight="1" hidden="1">
      <c r="A517" s="8"/>
      <c r="B517" s="13"/>
      <c r="AC517" s="8"/>
      <c r="AD517" s="8"/>
      <c r="AE517" s="8"/>
      <c r="AF517" s="8"/>
      <c r="AG517" s="8"/>
      <c r="AH517" s="8"/>
      <c r="AI517" s="8"/>
      <c r="AJ517" s="8"/>
      <c r="AK517" s="8"/>
    </row>
    <row r="518" spans="1:37" ht="12.75" customHeight="1" hidden="1">
      <c r="A518" s="8"/>
      <c r="B518" s="13"/>
      <c r="AC518" s="8"/>
      <c r="AD518" s="8"/>
      <c r="AE518" s="8"/>
      <c r="AF518" s="8"/>
      <c r="AG518" s="8"/>
      <c r="AH518" s="8"/>
      <c r="AI518" s="8"/>
      <c r="AJ518" s="8"/>
      <c r="AK518" s="8"/>
    </row>
    <row r="519" spans="1:37" ht="12.75" customHeight="1" hidden="1">
      <c r="A519" s="8"/>
      <c r="B519" s="13"/>
      <c r="AC519" s="8"/>
      <c r="AD519" s="8"/>
      <c r="AE519" s="8"/>
      <c r="AF519" s="8"/>
      <c r="AG519" s="8"/>
      <c r="AH519" s="8"/>
      <c r="AI519" s="8"/>
      <c r="AJ519" s="8"/>
      <c r="AK519" s="8"/>
    </row>
    <row r="520" spans="1:37" ht="12.75" customHeight="1" hidden="1">
      <c r="A520" s="8"/>
      <c r="B520" s="13"/>
      <c r="AC520" s="8"/>
      <c r="AD520" s="8"/>
      <c r="AE520" s="8"/>
      <c r="AF520" s="8"/>
      <c r="AG520" s="8"/>
      <c r="AH520" s="8"/>
      <c r="AI520" s="8"/>
      <c r="AJ520" s="8"/>
      <c r="AK520" s="8"/>
    </row>
    <row r="521" spans="1:37" ht="12.75" customHeight="1" hidden="1">
      <c r="A521" s="8"/>
      <c r="B521" s="13"/>
      <c r="AC521" s="8"/>
      <c r="AD521" s="8"/>
      <c r="AE521" s="8"/>
      <c r="AF521" s="8"/>
      <c r="AG521" s="8"/>
      <c r="AH521" s="8"/>
      <c r="AI521" s="8"/>
      <c r="AJ521" s="8"/>
      <c r="AK521" s="8"/>
    </row>
    <row r="522" spans="1:37" ht="12.75" customHeight="1" hidden="1">
      <c r="A522" s="8"/>
      <c r="B522" s="13"/>
      <c r="AC522" s="8"/>
      <c r="AD522" s="8"/>
      <c r="AE522" s="8"/>
      <c r="AF522" s="8"/>
      <c r="AG522" s="8"/>
      <c r="AH522" s="8"/>
      <c r="AI522" s="8"/>
      <c r="AJ522" s="8"/>
      <c r="AK522" s="8"/>
    </row>
    <row r="523" spans="1:37" ht="12.75" customHeight="1" hidden="1">
      <c r="A523" s="8"/>
      <c r="B523" s="13"/>
      <c r="AC523" s="8"/>
      <c r="AD523" s="8"/>
      <c r="AE523" s="8"/>
      <c r="AF523" s="8"/>
      <c r="AG523" s="8"/>
      <c r="AH523" s="8"/>
      <c r="AI523" s="8"/>
      <c r="AJ523" s="8"/>
      <c r="AK523" s="8"/>
    </row>
    <row r="524" spans="1:37" ht="12.75" customHeight="1" hidden="1">
      <c r="A524" s="8"/>
      <c r="B524" s="13"/>
      <c r="AC524" s="8"/>
      <c r="AD524" s="8"/>
      <c r="AE524" s="8"/>
      <c r="AF524" s="8"/>
      <c r="AG524" s="8"/>
      <c r="AH524" s="8"/>
      <c r="AI524" s="8"/>
      <c r="AJ524" s="8"/>
      <c r="AK524" s="8"/>
    </row>
    <row r="525" spans="1:37" ht="12.75" customHeight="1" hidden="1">
      <c r="A525" s="8"/>
      <c r="B525" s="13"/>
      <c r="AC525" s="8"/>
      <c r="AD525" s="8"/>
      <c r="AE525" s="8"/>
      <c r="AF525" s="8"/>
      <c r="AG525" s="8"/>
      <c r="AH525" s="8"/>
      <c r="AI525" s="8"/>
      <c r="AJ525" s="8"/>
      <c r="AK525" s="8"/>
    </row>
    <row r="526" spans="1:37" ht="12.75" customHeight="1" hidden="1">
      <c r="A526" s="8"/>
      <c r="B526" s="13"/>
      <c r="AC526" s="8"/>
      <c r="AD526" s="8"/>
      <c r="AE526" s="8"/>
      <c r="AF526" s="8"/>
      <c r="AG526" s="8"/>
      <c r="AH526" s="8"/>
      <c r="AI526" s="8"/>
      <c r="AJ526" s="8"/>
      <c r="AK526" s="8"/>
    </row>
    <row r="527" spans="1:37" ht="12.75" customHeight="1" hidden="1">
      <c r="A527" s="8"/>
      <c r="B527" s="13"/>
      <c r="AC527" s="8"/>
      <c r="AD527" s="8"/>
      <c r="AE527" s="8"/>
      <c r="AF527" s="8"/>
      <c r="AG527" s="8"/>
      <c r="AH527" s="8"/>
      <c r="AI527" s="8"/>
      <c r="AJ527" s="8"/>
      <c r="AK527" s="8"/>
    </row>
    <row r="528" spans="1:37" ht="12.75" customHeight="1" hidden="1">
      <c r="A528" s="8"/>
      <c r="B528" s="13"/>
      <c r="AC528" s="8"/>
      <c r="AD528" s="8"/>
      <c r="AE528" s="8"/>
      <c r="AF528" s="8"/>
      <c r="AG528" s="8"/>
      <c r="AH528" s="8"/>
      <c r="AI528" s="8"/>
      <c r="AJ528" s="8"/>
      <c r="AK528" s="8"/>
    </row>
    <row r="529" spans="1:37" ht="12.75" customHeight="1" hidden="1">
      <c r="A529" s="8"/>
      <c r="B529" s="13"/>
      <c r="AC529" s="8"/>
      <c r="AD529" s="8"/>
      <c r="AE529" s="8"/>
      <c r="AF529" s="8"/>
      <c r="AG529" s="8"/>
      <c r="AH529" s="8"/>
      <c r="AI529" s="8"/>
      <c r="AJ529" s="8"/>
      <c r="AK529" s="8"/>
    </row>
    <row r="530" spans="1:37" ht="12.75" customHeight="1" hidden="1">
      <c r="A530" s="8"/>
      <c r="B530" s="13"/>
      <c r="AC530" s="8"/>
      <c r="AD530" s="8"/>
      <c r="AE530" s="8"/>
      <c r="AF530" s="8"/>
      <c r="AG530" s="8"/>
      <c r="AH530" s="8"/>
      <c r="AI530" s="8"/>
      <c r="AJ530" s="8"/>
      <c r="AK530" s="8"/>
    </row>
    <row r="531" spans="1:37" ht="12.75" customHeight="1" hidden="1">
      <c r="A531" s="8"/>
      <c r="B531" s="13"/>
      <c r="AC531" s="8"/>
      <c r="AD531" s="8"/>
      <c r="AE531" s="8"/>
      <c r="AF531" s="8"/>
      <c r="AG531" s="8"/>
      <c r="AH531" s="8"/>
      <c r="AI531" s="8"/>
      <c r="AJ531" s="8"/>
      <c r="AK531" s="8"/>
    </row>
    <row r="532" spans="1:37" ht="12.75" customHeight="1" hidden="1">
      <c r="A532" s="8"/>
      <c r="B532" s="13"/>
      <c r="AC532" s="8"/>
      <c r="AD532" s="8"/>
      <c r="AE532" s="8"/>
      <c r="AF532" s="8"/>
      <c r="AG532" s="8"/>
      <c r="AH532" s="8"/>
      <c r="AI532" s="8"/>
      <c r="AJ532" s="8"/>
      <c r="AK532" s="8"/>
    </row>
    <row r="533" spans="1:37" ht="12.75" customHeight="1" hidden="1">
      <c r="A533" s="8"/>
      <c r="B533" s="13"/>
      <c r="AC533" s="8"/>
      <c r="AD533" s="8"/>
      <c r="AE533" s="8"/>
      <c r="AF533" s="8"/>
      <c r="AG533" s="8"/>
      <c r="AH533" s="8"/>
      <c r="AI533" s="8"/>
      <c r="AJ533" s="8"/>
      <c r="AK533" s="8"/>
    </row>
    <row r="534" spans="1:37" ht="12.75" customHeight="1" hidden="1">
      <c r="A534" s="8"/>
      <c r="B534" s="13"/>
      <c r="AC534" s="8"/>
      <c r="AD534" s="8"/>
      <c r="AE534" s="8"/>
      <c r="AF534" s="8"/>
      <c r="AG534" s="8"/>
      <c r="AH534" s="8"/>
      <c r="AI534" s="8"/>
      <c r="AJ534" s="8"/>
      <c r="AK534" s="8"/>
    </row>
    <row r="535" spans="1:37" ht="12.75" customHeight="1" hidden="1">
      <c r="A535" s="8"/>
      <c r="B535" s="13"/>
      <c r="AC535" s="8"/>
      <c r="AD535" s="8"/>
      <c r="AE535" s="8"/>
      <c r="AF535" s="8"/>
      <c r="AG535" s="8"/>
      <c r="AH535" s="8"/>
      <c r="AI535" s="8"/>
      <c r="AJ535" s="8"/>
      <c r="AK535" s="8"/>
    </row>
    <row r="536" spans="1:37" ht="12.75" customHeight="1" hidden="1">
      <c r="A536" s="8"/>
      <c r="B536" s="13"/>
      <c r="AC536" s="8"/>
      <c r="AD536" s="8"/>
      <c r="AE536" s="8"/>
      <c r="AF536" s="8"/>
      <c r="AG536" s="8"/>
      <c r="AH536" s="8"/>
      <c r="AI536" s="8"/>
      <c r="AJ536" s="8"/>
      <c r="AK536" s="8"/>
    </row>
    <row r="537" spans="1:37" ht="12.75" customHeight="1" hidden="1">
      <c r="A537" s="8"/>
      <c r="B537" s="13"/>
      <c r="AC537" s="8"/>
      <c r="AD537" s="8"/>
      <c r="AE537" s="8"/>
      <c r="AF537" s="8"/>
      <c r="AG537" s="8"/>
      <c r="AH537" s="8"/>
      <c r="AI537" s="8"/>
      <c r="AJ537" s="8"/>
      <c r="AK537" s="8"/>
    </row>
    <row r="538" spans="1:37" ht="12.75" customHeight="1" hidden="1">
      <c r="A538" s="8"/>
      <c r="B538" s="13"/>
      <c r="AC538" s="8"/>
      <c r="AD538" s="8"/>
      <c r="AE538" s="8"/>
      <c r="AF538" s="8"/>
      <c r="AG538" s="8"/>
      <c r="AH538" s="8"/>
      <c r="AI538" s="8"/>
      <c r="AJ538" s="8"/>
      <c r="AK538" s="8"/>
    </row>
    <row r="539" spans="1:37" ht="12.75" customHeight="1" hidden="1">
      <c r="A539" s="8"/>
      <c r="B539" s="13"/>
      <c r="AC539" s="8"/>
      <c r="AD539" s="8"/>
      <c r="AE539" s="8"/>
      <c r="AF539" s="8"/>
      <c r="AG539" s="8"/>
      <c r="AH539" s="8"/>
      <c r="AI539" s="8"/>
      <c r="AJ539" s="8"/>
      <c r="AK539" s="8"/>
    </row>
    <row r="540" spans="1:37" ht="12.75" customHeight="1" hidden="1">
      <c r="A540" s="8"/>
      <c r="B540" s="13"/>
      <c r="AC540" s="8"/>
      <c r="AD540" s="8"/>
      <c r="AE540" s="8"/>
      <c r="AF540" s="8"/>
      <c r="AG540" s="8"/>
      <c r="AH540" s="8"/>
      <c r="AI540" s="8"/>
      <c r="AJ540" s="8"/>
      <c r="AK540" s="8"/>
    </row>
    <row r="541" spans="1:37" ht="12.75" customHeight="1" hidden="1">
      <c r="A541" s="8"/>
      <c r="B541" s="13"/>
      <c r="AC541" s="8"/>
      <c r="AD541" s="8"/>
      <c r="AE541" s="8"/>
      <c r="AF541" s="8"/>
      <c r="AG541" s="8"/>
      <c r="AH541" s="8"/>
      <c r="AI541" s="8"/>
      <c r="AJ541" s="8"/>
      <c r="AK541" s="8"/>
    </row>
    <row r="542" spans="1:37" ht="12.75" customHeight="1" hidden="1">
      <c r="A542" s="8"/>
      <c r="B542" s="13"/>
      <c r="AC542" s="8"/>
      <c r="AD542" s="8"/>
      <c r="AE542" s="8"/>
      <c r="AF542" s="8"/>
      <c r="AG542" s="8"/>
      <c r="AH542" s="8"/>
      <c r="AI542" s="8"/>
      <c r="AJ542" s="8"/>
      <c r="AK542" s="8"/>
    </row>
    <row r="543" spans="1:37" ht="12.75" customHeight="1" hidden="1">
      <c r="A543" s="8"/>
      <c r="B543" s="13"/>
      <c r="AC543" s="8"/>
      <c r="AD543" s="8"/>
      <c r="AE543" s="8"/>
      <c r="AF543" s="8"/>
      <c r="AG543" s="8"/>
      <c r="AH543" s="8"/>
      <c r="AI543" s="8"/>
      <c r="AJ543" s="8"/>
      <c r="AK543" s="8"/>
    </row>
    <row r="544" spans="1:37" ht="12.75" customHeight="1" hidden="1">
      <c r="A544" s="8"/>
      <c r="B544" s="13"/>
      <c r="AC544" s="8"/>
      <c r="AD544" s="8"/>
      <c r="AE544" s="8"/>
      <c r="AF544" s="8"/>
      <c r="AG544" s="8"/>
      <c r="AH544" s="8"/>
      <c r="AI544" s="8"/>
      <c r="AJ544" s="8"/>
      <c r="AK544" s="8"/>
    </row>
    <row r="545" spans="1:37" ht="12.75" customHeight="1" hidden="1">
      <c r="A545" s="8"/>
      <c r="B545" s="13"/>
      <c r="AC545" s="8"/>
      <c r="AD545" s="8"/>
      <c r="AE545" s="8"/>
      <c r="AF545" s="8"/>
      <c r="AG545" s="8"/>
      <c r="AH545" s="8"/>
      <c r="AI545" s="8"/>
      <c r="AJ545" s="8"/>
      <c r="AK545" s="8"/>
    </row>
    <row r="546" spans="1:37" ht="12.75" customHeight="1" hidden="1">
      <c r="A546" s="8"/>
      <c r="B546" s="13"/>
      <c r="AC546" s="8"/>
      <c r="AD546" s="8"/>
      <c r="AE546" s="8"/>
      <c r="AF546" s="8"/>
      <c r="AG546" s="8"/>
      <c r="AH546" s="8"/>
      <c r="AI546" s="8"/>
      <c r="AJ546" s="8"/>
      <c r="AK546" s="8"/>
    </row>
    <row r="547" spans="1:37" ht="12.75" customHeight="1" hidden="1">
      <c r="A547" s="8"/>
      <c r="B547" s="13"/>
      <c r="AC547" s="8"/>
      <c r="AD547" s="8"/>
      <c r="AE547" s="8"/>
      <c r="AF547" s="8"/>
      <c r="AG547" s="8"/>
      <c r="AH547" s="8"/>
      <c r="AI547" s="8"/>
      <c r="AJ547" s="8"/>
      <c r="AK547" s="8"/>
    </row>
    <row r="548" spans="1:37" ht="12.75" customHeight="1" hidden="1">
      <c r="A548" s="8"/>
      <c r="B548" s="13"/>
      <c r="AC548" s="8"/>
      <c r="AD548" s="8"/>
      <c r="AE548" s="8"/>
      <c r="AF548" s="8"/>
      <c r="AG548" s="8"/>
      <c r="AH548" s="8"/>
      <c r="AI548" s="8"/>
      <c r="AJ548" s="8"/>
      <c r="AK548" s="8"/>
    </row>
    <row r="549" spans="1:37" ht="12.75" customHeight="1" hidden="1">
      <c r="A549" s="8"/>
      <c r="B549" s="13"/>
      <c r="AC549" s="8"/>
      <c r="AD549" s="8"/>
      <c r="AE549" s="8"/>
      <c r="AF549" s="8"/>
      <c r="AG549" s="8"/>
      <c r="AH549" s="8"/>
      <c r="AI549" s="8"/>
      <c r="AJ549" s="8"/>
      <c r="AK549" s="8"/>
    </row>
    <row r="550" spans="1:37" ht="12.75" customHeight="1" hidden="1">
      <c r="A550" s="8"/>
      <c r="B550" s="13"/>
      <c r="AC550" s="8"/>
      <c r="AD550" s="8"/>
      <c r="AE550" s="8"/>
      <c r="AF550" s="8"/>
      <c r="AG550" s="8"/>
      <c r="AH550" s="8"/>
      <c r="AI550" s="8"/>
      <c r="AJ550" s="8"/>
      <c r="AK550" s="8"/>
    </row>
    <row r="551" spans="1:37" ht="12.75" customHeight="1" hidden="1">
      <c r="A551" s="8"/>
      <c r="B551" s="13"/>
      <c r="AC551" s="8"/>
      <c r="AD551" s="8"/>
      <c r="AE551" s="8"/>
      <c r="AF551" s="8"/>
      <c r="AG551" s="8"/>
      <c r="AH551" s="8"/>
      <c r="AI551" s="8"/>
      <c r="AJ551" s="8"/>
      <c r="AK551" s="8"/>
    </row>
    <row r="552" spans="1:37" ht="12.75" customHeight="1" hidden="1">
      <c r="A552" s="8"/>
      <c r="B552" s="13"/>
      <c r="AC552" s="8"/>
      <c r="AD552" s="8"/>
      <c r="AE552" s="8"/>
      <c r="AF552" s="8"/>
      <c r="AG552" s="8"/>
      <c r="AH552" s="8"/>
      <c r="AI552" s="8"/>
      <c r="AJ552" s="8"/>
      <c r="AK552" s="8"/>
    </row>
    <row r="553" spans="1:37" ht="12.75" customHeight="1" hidden="1">
      <c r="A553" s="8"/>
      <c r="B553" s="13"/>
      <c r="AC553" s="8"/>
      <c r="AD553" s="8"/>
      <c r="AE553" s="8"/>
      <c r="AF553" s="8"/>
      <c r="AG553" s="8"/>
      <c r="AH553" s="8"/>
      <c r="AI553" s="8"/>
      <c r="AJ553" s="8"/>
      <c r="AK553" s="8"/>
    </row>
    <row r="554" spans="1:37" ht="12.75" customHeight="1" hidden="1">
      <c r="A554" s="8"/>
      <c r="B554" s="13"/>
      <c r="AC554" s="8"/>
      <c r="AD554" s="8"/>
      <c r="AE554" s="8"/>
      <c r="AF554" s="8"/>
      <c r="AG554" s="8"/>
      <c r="AH554" s="8"/>
      <c r="AI554" s="8"/>
      <c r="AJ554" s="8"/>
      <c r="AK554" s="8"/>
    </row>
    <row r="555" spans="1:37" ht="12.75" customHeight="1" hidden="1">
      <c r="A555" s="8"/>
      <c r="B555" s="13"/>
      <c r="AC555" s="8"/>
      <c r="AD555" s="8"/>
      <c r="AE555" s="8"/>
      <c r="AF555" s="8"/>
      <c r="AG555" s="8"/>
      <c r="AH555" s="8"/>
      <c r="AI555" s="8"/>
      <c r="AJ555" s="8"/>
      <c r="AK555" s="8"/>
    </row>
    <row r="556" spans="1:37" ht="12.75" customHeight="1" hidden="1">
      <c r="A556" s="8"/>
      <c r="B556" s="13"/>
      <c r="AC556" s="8"/>
      <c r="AD556" s="8"/>
      <c r="AE556" s="8"/>
      <c r="AF556" s="8"/>
      <c r="AG556" s="8"/>
      <c r="AH556" s="8"/>
      <c r="AI556" s="8"/>
      <c r="AJ556" s="8"/>
      <c r="AK556" s="8"/>
    </row>
    <row r="557" spans="1:37" ht="12.75" customHeight="1" hidden="1">
      <c r="A557" s="8"/>
      <c r="B557" s="13"/>
      <c r="AC557" s="8"/>
      <c r="AD557" s="8"/>
      <c r="AE557" s="8"/>
      <c r="AF557" s="8"/>
      <c r="AG557" s="8"/>
      <c r="AH557" s="8"/>
      <c r="AI557" s="8"/>
      <c r="AJ557" s="8"/>
      <c r="AK557" s="8"/>
    </row>
    <row r="558" spans="1:37" ht="12.75" customHeight="1" hidden="1">
      <c r="A558" s="8"/>
      <c r="B558" s="13"/>
      <c r="AC558" s="8"/>
      <c r="AD558" s="8"/>
      <c r="AE558" s="8"/>
      <c r="AF558" s="8"/>
      <c r="AG558" s="8"/>
      <c r="AH558" s="8"/>
      <c r="AI558" s="8"/>
      <c r="AJ558" s="8"/>
      <c r="AK558" s="8"/>
    </row>
    <row r="559" spans="1:37" ht="12.75" customHeight="1" hidden="1">
      <c r="A559" s="8"/>
      <c r="B559" s="13"/>
      <c r="AC559" s="8"/>
      <c r="AD559" s="8"/>
      <c r="AE559" s="8"/>
      <c r="AF559" s="8"/>
      <c r="AG559" s="8"/>
      <c r="AH559" s="8"/>
      <c r="AI559" s="8"/>
      <c r="AJ559" s="8"/>
      <c r="AK559" s="8"/>
    </row>
    <row r="560" spans="1:37" ht="12.75" customHeight="1" hidden="1">
      <c r="A560" s="8"/>
      <c r="B560" s="13"/>
      <c r="AC560" s="8"/>
      <c r="AD560" s="8"/>
      <c r="AE560" s="8"/>
      <c r="AF560" s="8"/>
      <c r="AG560" s="8"/>
      <c r="AH560" s="8"/>
      <c r="AI560" s="8"/>
      <c r="AJ560" s="8"/>
      <c r="AK560" s="8"/>
    </row>
    <row r="561" spans="1:37" ht="12.75" customHeight="1" hidden="1">
      <c r="A561" s="8"/>
      <c r="B561" s="13"/>
      <c r="AC561" s="8"/>
      <c r="AD561" s="8"/>
      <c r="AE561" s="8"/>
      <c r="AF561" s="8"/>
      <c r="AG561" s="8"/>
      <c r="AH561" s="8"/>
      <c r="AI561" s="8"/>
      <c r="AJ561" s="8"/>
      <c r="AK561" s="8"/>
    </row>
    <row r="562" spans="1:37" ht="12.75" customHeight="1" hidden="1">
      <c r="A562" s="8"/>
      <c r="B562" s="13"/>
      <c r="AC562" s="8"/>
      <c r="AD562" s="8"/>
      <c r="AE562" s="8"/>
      <c r="AF562" s="8"/>
      <c r="AG562" s="8"/>
      <c r="AH562" s="8"/>
      <c r="AI562" s="8"/>
      <c r="AJ562" s="8"/>
      <c r="AK562" s="8"/>
    </row>
    <row r="563" spans="1:37" ht="12.75" customHeight="1" hidden="1">
      <c r="A563" s="8"/>
      <c r="B563" s="13"/>
      <c r="AC563" s="8"/>
      <c r="AD563" s="8"/>
      <c r="AE563" s="8"/>
      <c r="AF563" s="8"/>
      <c r="AG563" s="8"/>
      <c r="AH563" s="8"/>
      <c r="AI563" s="8"/>
      <c r="AJ563" s="8"/>
      <c r="AK563" s="8"/>
    </row>
    <row r="564" spans="1:37" ht="12.75" customHeight="1" hidden="1">
      <c r="A564" s="8"/>
      <c r="B564" s="13"/>
      <c r="AC564" s="8"/>
      <c r="AD564" s="8"/>
      <c r="AE564" s="8"/>
      <c r="AF564" s="8"/>
      <c r="AG564" s="8"/>
      <c r="AH564" s="8"/>
      <c r="AI564" s="8"/>
      <c r="AJ564" s="8"/>
      <c r="AK564" s="8"/>
    </row>
    <row r="565" spans="1:37" ht="12.75" customHeight="1" hidden="1">
      <c r="A565" s="8"/>
      <c r="B565" s="13"/>
      <c r="AC565" s="8"/>
      <c r="AD565" s="8"/>
      <c r="AE565" s="8"/>
      <c r="AF565" s="8"/>
      <c r="AG565" s="8"/>
      <c r="AH565" s="8"/>
      <c r="AI565" s="8"/>
      <c r="AJ565" s="8"/>
      <c r="AK565" s="8"/>
    </row>
    <row r="566" spans="1:37" ht="12.75" customHeight="1" hidden="1">
      <c r="A566" s="8"/>
      <c r="B566" s="13"/>
      <c r="AC566" s="8"/>
      <c r="AD566" s="8"/>
      <c r="AE566" s="8"/>
      <c r="AF566" s="8"/>
      <c r="AG566" s="8"/>
      <c r="AH566" s="8"/>
      <c r="AI566" s="8"/>
      <c r="AJ566" s="8"/>
      <c r="AK566" s="8"/>
    </row>
    <row r="567" spans="1:37" ht="12.75" customHeight="1" hidden="1">
      <c r="A567" s="8"/>
      <c r="B567" s="13"/>
      <c r="AC567" s="8"/>
      <c r="AD567" s="8"/>
      <c r="AE567" s="8"/>
      <c r="AF567" s="8"/>
      <c r="AG567" s="8"/>
      <c r="AH567" s="8"/>
      <c r="AI567" s="8"/>
      <c r="AJ567" s="8"/>
      <c r="AK567" s="8"/>
    </row>
    <row r="568" spans="1:37" ht="12.75" customHeight="1" hidden="1">
      <c r="A568" s="8"/>
      <c r="B568" s="13"/>
      <c r="AC568" s="8"/>
      <c r="AD568" s="8"/>
      <c r="AE568" s="8"/>
      <c r="AF568" s="8"/>
      <c r="AG568" s="8"/>
      <c r="AH568" s="8"/>
      <c r="AI568" s="8"/>
      <c r="AJ568" s="8"/>
      <c r="AK568" s="8"/>
    </row>
    <row r="569" spans="1:37" ht="12.75" customHeight="1" hidden="1">
      <c r="A569" s="8"/>
      <c r="B569" s="13"/>
      <c r="AC569" s="8"/>
      <c r="AD569" s="8"/>
      <c r="AE569" s="8"/>
      <c r="AF569" s="8"/>
      <c r="AG569" s="8"/>
      <c r="AH569" s="8"/>
      <c r="AI569" s="8"/>
      <c r="AJ569" s="8"/>
      <c r="AK569" s="8"/>
    </row>
    <row r="570" spans="1:37" ht="12.75" customHeight="1" hidden="1">
      <c r="A570" s="8"/>
      <c r="B570" s="13"/>
      <c r="AC570" s="8"/>
      <c r="AD570" s="8"/>
      <c r="AE570" s="8"/>
      <c r="AF570" s="8"/>
      <c r="AG570" s="8"/>
      <c r="AH570" s="8"/>
      <c r="AI570" s="8"/>
      <c r="AJ570" s="8"/>
      <c r="AK570" s="8"/>
    </row>
    <row r="571" spans="1:37" ht="12.75" customHeight="1" hidden="1">
      <c r="A571" s="8"/>
      <c r="B571" s="13"/>
      <c r="AC571" s="8"/>
      <c r="AD571" s="8"/>
      <c r="AE571" s="8"/>
      <c r="AF571" s="8"/>
      <c r="AG571" s="8"/>
      <c r="AH571" s="8"/>
      <c r="AI571" s="8"/>
      <c r="AJ571" s="8"/>
      <c r="AK571" s="8"/>
    </row>
    <row r="572" spans="1:37" ht="12.75" customHeight="1" hidden="1">
      <c r="A572" s="8"/>
      <c r="B572" s="13"/>
      <c r="AC572" s="8"/>
      <c r="AD572" s="8"/>
      <c r="AE572" s="8"/>
      <c r="AF572" s="8"/>
      <c r="AG572" s="8"/>
      <c r="AH572" s="8"/>
      <c r="AI572" s="8"/>
      <c r="AJ572" s="8"/>
      <c r="AK572" s="8"/>
    </row>
    <row r="573" spans="1:37" ht="12.75" customHeight="1" hidden="1">
      <c r="A573" s="8"/>
      <c r="B573" s="13"/>
      <c r="AC573" s="8"/>
      <c r="AD573" s="8"/>
      <c r="AE573" s="8"/>
      <c r="AF573" s="8"/>
      <c r="AG573" s="8"/>
      <c r="AH573" s="8"/>
      <c r="AI573" s="8"/>
      <c r="AJ573" s="8"/>
      <c r="AK573" s="8"/>
    </row>
    <row r="574" spans="1:37" ht="12.75" customHeight="1" hidden="1">
      <c r="A574" s="8"/>
      <c r="B574" s="13"/>
      <c r="AC574" s="8"/>
      <c r="AD574" s="8"/>
      <c r="AE574" s="8"/>
      <c r="AF574" s="8"/>
      <c r="AG574" s="8"/>
      <c r="AH574" s="8"/>
      <c r="AI574" s="8"/>
      <c r="AJ574" s="8"/>
      <c r="AK574" s="8"/>
    </row>
    <row r="575" spans="1:37" ht="12.75" customHeight="1" hidden="1">
      <c r="A575" s="8"/>
      <c r="B575" s="13"/>
      <c r="AC575" s="8"/>
      <c r="AD575" s="8"/>
      <c r="AE575" s="8"/>
      <c r="AF575" s="8"/>
      <c r="AG575" s="8"/>
      <c r="AH575" s="8"/>
      <c r="AI575" s="8"/>
      <c r="AJ575" s="8"/>
      <c r="AK575" s="8"/>
    </row>
    <row r="576" spans="1:37" ht="12.75" customHeight="1" hidden="1">
      <c r="A576" s="8"/>
      <c r="B576" s="13"/>
      <c r="AC576" s="8"/>
      <c r="AD576" s="8"/>
      <c r="AE576" s="8"/>
      <c r="AF576" s="8"/>
      <c r="AG576" s="8"/>
      <c r="AH576" s="8"/>
      <c r="AI576" s="8"/>
      <c r="AJ576" s="8"/>
      <c r="AK576" s="8"/>
    </row>
    <row r="577" spans="1:37" ht="12.75" customHeight="1" hidden="1">
      <c r="A577" s="8"/>
      <c r="B577" s="13"/>
      <c r="AC577" s="8"/>
      <c r="AD577" s="8"/>
      <c r="AE577" s="8"/>
      <c r="AF577" s="8"/>
      <c r="AG577" s="8"/>
      <c r="AH577" s="8"/>
      <c r="AI577" s="8"/>
      <c r="AJ577" s="8"/>
      <c r="AK577" s="8"/>
    </row>
    <row r="578" spans="1:37" ht="12.75" customHeight="1" hidden="1">
      <c r="A578" s="8"/>
      <c r="B578" s="13"/>
      <c r="AC578" s="8"/>
      <c r="AD578" s="8"/>
      <c r="AE578" s="8"/>
      <c r="AF578" s="8"/>
      <c r="AG578" s="8"/>
      <c r="AH578" s="8"/>
      <c r="AI578" s="8"/>
      <c r="AJ578" s="8"/>
      <c r="AK578" s="8"/>
    </row>
    <row r="579" spans="1:37" ht="12.75" customHeight="1" hidden="1">
      <c r="A579" s="8"/>
      <c r="B579" s="13"/>
      <c r="AC579" s="8"/>
      <c r="AD579" s="8"/>
      <c r="AE579" s="8"/>
      <c r="AF579" s="8"/>
      <c r="AG579" s="8"/>
      <c r="AH579" s="8"/>
      <c r="AI579" s="8"/>
      <c r="AJ579" s="8"/>
      <c r="AK579" s="8"/>
    </row>
    <row r="580" spans="1:37" ht="12.75" customHeight="1" hidden="1">
      <c r="A580" s="8"/>
      <c r="B580" s="13"/>
      <c r="AC580" s="8"/>
      <c r="AD580" s="8"/>
      <c r="AE580" s="8"/>
      <c r="AF580" s="8"/>
      <c r="AG580" s="8"/>
      <c r="AH580" s="8"/>
      <c r="AI580" s="8"/>
      <c r="AJ580" s="8"/>
      <c r="AK580" s="8"/>
    </row>
    <row r="581" spans="1:37" ht="12.75" customHeight="1" hidden="1">
      <c r="A581" s="8"/>
      <c r="B581" s="13"/>
      <c r="AC581" s="8"/>
      <c r="AD581" s="8"/>
      <c r="AE581" s="8"/>
      <c r="AF581" s="8"/>
      <c r="AG581" s="8"/>
      <c r="AH581" s="8"/>
      <c r="AI581" s="8"/>
      <c r="AJ581" s="8"/>
      <c r="AK581" s="8"/>
    </row>
    <row r="582" spans="1:37" ht="12.75" customHeight="1" hidden="1">
      <c r="A582" s="8"/>
      <c r="B582" s="13"/>
      <c r="AC582" s="8"/>
      <c r="AD582" s="8"/>
      <c r="AE582" s="8"/>
      <c r="AF582" s="8"/>
      <c r="AG582" s="8"/>
      <c r="AH582" s="8"/>
      <c r="AI582" s="8"/>
      <c r="AJ582" s="8"/>
      <c r="AK582" s="8"/>
    </row>
    <row r="583" spans="1:37" ht="12.75" customHeight="1" hidden="1">
      <c r="A583" s="8"/>
      <c r="B583" s="13"/>
      <c r="AC583" s="8"/>
      <c r="AD583" s="8"/>
      <c r="AE583" s="8"/>
      <c r="AF583" s="8"/>
      <c r="AG583" s="8"/>
      <c r="AH583" s="8"/>
      <c r="AI583" s="8"/>
      <c r="AJ583" s="8"/>
      <c r="AK583" s="8"/>
    </row>
    <row r="584" spans="1:37" ht="12.75" customHeight="1" hidden="1">
      <c r="A584" s="8"/>
      <c r="B584" s="13"/>
      <c r="AC584" s="8"/>
      <c r="AD584" s="8"/>
      <c r="AE584" s="8"/>
      <c r="AF584" s="8"/>
      <c r="AG584" s="8"/>
      <c r="AH584" s="8"/>
      <c r="AI584" s="8"/>
      <c r="AJ584" s="8"/>
      <c r="AK584" s="8"/>
    </row>
    <row r="585" spans="1:37" ht="12.75" customHeight="1" hidden="1">
      <c r="A585" s="8"/>
      <c r="B585" s="13"/>
      <c r="AC585" s="8"/>
      <c r="AD585" s="8"/>
      <c r="AE585" s="8"/>
      <c r="AF585" s="8"/>
      <c r="AG585" s="8"/>
      <c r="AH585" s="8"/>
      <c r="AI585" s="8"/>
      <c r="AJ585" s="8"/>
      <c r="AK585" s="8"/>
    </row>
    <row r="586" spans="1:37" ht="12.75" customHeight="1" hidden="1">
      <c r="A586" s="8"/>
      <c r="B586" s="13"/>
      <c r="AC586" s="8"/>
      <c r="AD586" s="8"/>
      <c r="AE586" s="8"/>
      <c r="AF586" s="8"/>
      <c r="AG586" s="8"/>
      <c r="AH586" s="8"/>
      <c r="AI586" s="8"/>
      <c r="AJ586" s="8"/>
      <c r="AK586" s="8"/>
    </row>
    <row r="587" spans="1:37" ht="12.75" customHeight="1" hidden="1">
      <c r="A587" s="8"/>
      <c r="B587" s="13"/>
      <c r="AC587" s="8"/>
      <c r="AD587" s="8"/>
      <c r="AE587" s="8"/>
      <c r="AF587" s="8"/>
      <c r="AG587" s="8"/>
      <c r="AH587" s="8"/>
      <c r="AI587" s="8"/>
      <c r="AJ587" s="8"/>
      <c r="AK587" s="8"/>
    </row>
    <row r="588" spans="1:37" ht="12.75" customHeight="1" hidden="1">
      <c r="A588" s="8"/>
      <c r="B588" s="13"/>
      <c r="AC588" s="8"/>
      <c r="AD588" s="8"/>
      <c r="AE588" s="8"/>
      <c r="AF588" s="8"/>
      <c r="AG588" s="8"/>
      <c r="AH588" s="8"/>
      <c r="AI588" s="8"/>
      <c r="AJ588" s="8"/>
      <c r="AK588" s="8"/>
    </row>
    <row r="589" spans="1:37" ht="12.75" customHeight="1" hidden="1">
      <c r="A589" s="8"/>
      <c r="B589" s="13"/>
      <c r="AC589" s="8"/>
      <c r="AD589" s="8"/>
      <c r="AE589" s="8"/>
      <c r="AF589" s="8"/>
      <c r="AG589" s="8"/>
      <c r="AH589" s="8"/>
      <c r="AI589" s="8"/>
      <c r="AJ589" s="8"/>
      <c r="AK589" s="8"/>
    </row>
    <row r="590" spans="1:37" ht="12.75" customHeight="1" hidden="1">
      <c r="A590" s="8"/>
      <c r="B590" s="13"/>
      <c r="AC590" s="8"/>
      <c r="AD590" s="8"/>
      <c r="AE590" s="8"/>
      <c r="AF590" s="8"/>
      <c r="AG590" s="8"/>
      <c r="AH590" s="8"/>
      <c r="AI590" s="8"/>
      <c r="AJ590" s="8"/>
      <c r="AK590" s="8"/>
    </row>
    <row r="591" spans="1:37" ht="12.75" customHeight="1" hidden="1">
      <c r="A591" s="8"/>
      <c r="B591" s="13"/>
      <c r="AC591" s="8"/>
      <c r="AD591" s="8"/>
      <c r="AE591" s="8"/>
      <c r="AF591" s="8"/>
      <c r="AG591" s="8"/>
      <c r="AH591" s="8"/>
      <c r="AI591" s="8"/>
      <c r="AJ591" s="8"/>
      <c r="AK591" s="8"/>
    </row>
    <row r="592" spans="1:37" ht="12.75" customHeight="1" hidden="1">
      <c r="A592" s="8"/>
      <c r="B592" s="13"/>
      <c r="AC592" s="8"/>
      <c r="AD592" s="8"/>
      <c r="AE592" s="8"/>
      <c r="AF592" s="8"/>
      <c r="AG592" s="8"/>
      <c r="AH592" s="8"/>
      <c r="AI592" s="8"/>
      <c r="AJ592" s="8"/>
      <c r="AK592" s="8"/>
    </row>
    <row r="593" spans="1:37" ht="12.75" customHeight="1" hidden="1">
      <c r="A593" s="8"/>
      <c r="B593" s="13"/>
      <c r="AC593" s="8"/>
      <c r="AD593" s="8"/>
      <c r="AE593" s="8"/>
      <c r="AF593" s="8"/>
      <c r="AG593" s="8"/>
      <c r="AH593" s="8"/>
      <c r="AI593" s="8"/>
      <c r="AJ593" s="8"/>
      <c r="AK593" s="8"/>
    </row>
    <row r="594" spans="1:37" ht="12.75" customHeight="1" hidden="1">
      <c r="A594" s="8"/>
      <c r="B594" s="13"/>
      <c r="AC594" s="8"/>
      <c r="AD594" s="8"/>
      <c r="AE594" s="8"/>
      <c r="AF594" s="8"/>
      <c r="AG594" s="8"/>
      <c r="AH594" s="8"/>
      <c r="AI594" s="8"/>
      <c r="AJ594" s="8"/>
      <c r="AK594" s="8"/>
    </row>
    <row r="595" spans="1:37" ht="12.75" customHeight="1" hidden="1">
      <c r="A595" s="8"/>
      <c r="B595" s="13"/>
      <c r="AC595" s="8"/>
      <c r="AD595" s="8"/>
      <c r="AE595" s="8"/>
      <c r="AF595" s="8"/>
      <c r="AG595" s="8"/>
      <c r="AH595" s="8"/>
      <c r="AI595" s="8"/>
      <c r="AJ595" s="8"/>
      <c r="AK595" s="8"/>
    </row>
    <row r="596" spans="1:37" ht="12.75" customHeight="1" hidden="1">
      <c r="A596" s="8"/>
      <c r="B596" s="13"/>
      <c r="AC596" s="8"/>
      <c r="AD596" s="8"/>
      <c r="AE596" s="8"/>
      <c r="AF596" s="8"/>
      <c r="AG596" s="8"/>
      <c r="AH596" s="8"/>
      <c r="AI596" s="8"/>
      <c r="AJ596" s="8"/>
      <c r="AK596" s="8"/>
    </row>
    <row r="597" spans="1:37" ht="12.75" customHeight="1" hidden="1">
      <c r="A597" s="8"/>
      <c r="B597" s="13"/>
      <c r="AC597" s="8"/>
      <c r="AD597" s="8"/>
      <c r="AE597" s="8"/>
      <c r="AF597" s="8"/>
      <c r="AG597" s="8"/>
      <c r="AH597" s="8"/>
      <c r="AI597" s="8"/>
      <c r="AJ597" s="8"/>
      <c r="AK597" s="8"/>
    </row>
    <row r="598" spans="1:37" ht="12.75" customHeight="1" hidden="1">
      <c r="A598" s="8"/>
      <c r="B598" s="13"/>
      <c r="AC598" s="8"/>
      <c r="AD598" s="8"/>
      <c r="AE598" s="8"/>
      <c r="AF598" s="8"/>
      <c r="AG598" s="8"/>
      <c r="AH598" s="8"/>
      <c r="AI598" s="8"/>
      <c r="AJ598" s="8"/>
      <c r="AK598" s="8"/>
    </row>
    <row r="599" spans="1:37" ht="12.75" customHeight="1" hidden="1">
      <c r="A599" s="8"/>
      <c r="B599" s="13"/>
      <c r="AC599" s="8"/>
      <c r="AD599" s="8"/>
      <c r="AE599" s="8"/>
      <c r="AF599" s="8"/>
      <c r="AG599" s="8"/>
      <c r="AH599" s="8"/>
      <c r="AI599" s="8"/>
      <c r="AJ599" s="8"/>
      <c r="AK599" s="8"/>
    </row>
    <row r="600" spans="1:37" ht="12.75" customHeight="1" hidden="1">
      <c r="A600" s="8"/>
      <c r="B600" s="13"/>
      <c r="AC600" s="8"/>
      <c r="AD600" s="8"/>
      <c r="AE600" s="8"/>
      <c r="AF600" s="8"/>
      <c r="AG600" s="8"/>
      <c r="AH600" s="8"/>
      <c r="AI600" s="8"/>
      <c r="AJ600" s="8"/>
      <c r="AK600" s="8"/>
    </row>
    <row r="601" spans="1:37" ht="12.75" customHeight="1" hidden="1">
      <c r="A601" s="8"/>
      <c r="B601" s="13"/>
      <c r="AC601" s="8"/>
      <c r="AD601" s="8"/>
      <c r="AE601" s="8"/>
      <c r="AF601" s="8"/>
      <c r="AG601" s="8"/>
      <c r="AH601" s="8"/>
      <c r="AI601" s="8"/>
      <c r="AJ601" s="8"/>
      <c r="AK601" s="8"/>
    </row>
    <row r="602" spans="1:37" ht="12.75" customHeight="1" hidden="1">
      <c r="A602" s="8"/>
      <c r="B602" s="13"/>
      <c r="AC602" s="8"/>
      <c r="AD602" s="8"/>
      <c r="AE602" s="8"/>
      <c r="AF602" s="8"/>
      <c r="AG602" s="8"/>
      <c r="AH602" s="8"/>
      <c r="AI602" s="8"/>
      <c r="AJ602" s="8"/>
      <c r="AK602" s="8"/>
    </row>
    <row r="603" spans="1:37" ht="12.75" customHeight="1" hidden="1">
      <c r="A603" s="8"/>
      <c r="B603" s="13"/>
      <c r="AC603" s="8"/>
      <c r="AD603" s="8"/>
      <c r="AE603" s="8"/>
      <c r="AF603" s="8"/>
      <c r="AG603" s="8"/>
      <c r="AH603" s="8"/>
      <c r="AI603" s="8"/>
      <c r="AJ603" s="8"/>
      <c r="AK603" s="8"/>
    </row>
    <row r="604" spans="1:37" ht="12.75" customHeight="1" hidden="1">
      <c r="A604" s="8"/>
      <c r="B604" s="13"/>
      <c r="AC604" s="8"/>
      <c r="AD604" s="8"/>
      <c r="AE604" s="8"/>
      <c r="AF604" s="8"/>
      <c r="AG604" s="8"/>
      <c r="AH604" s="8"/>
      <c r="AI604" s="8"/>
      <c r="AJ604" s="8"/>
      <c r="AK604" s="8"/>
    </row>
    <row r="605" spans="1:37" ht="12.75" customHeight="1" hidden="1">
      <c r="A605" s="8"/>
      <c r="B605" s="13"/>
      <c r="AC605" s="8"/>
      <c r="AD605" s="8"/>
      <c r="AE605" s="8"/>
      <c r="AF605" s="8"/>
      <c r="AG605" s="8"/>
      <c r="AH605" s="8"/>
      <c r="AI605" s="8"/>
      <c r="AJ605" s="8"/>
      <c r="AK605" s="8"/>
    </row>
    <row r="606" spans="1:37" ht="12.75" customHeight="1" hidden="1">
      <c r="A606" s="8"/>
      <c r="B606" s="13"/>
      <c r="AC606" s="8"/>
      <c r="AD606" s="8"/>
      <c r="AE606" s="8"/>
      <c r="AF606" s="8"/>
      <c r="AG606" s="8"/>
      <c r="AH606" s="8"/>
      <c r="AI606" s="8"/>
      <c r="AJ606" s="8"/>
      <c r="AK606" s="8"/>
    </row>
    <row r="607" spans="1:37" ht="12.75" customHeight="1" hidden="1">
      <c r="A607" s="8"/>
      <c r="B607" s="13"/>
      <c r="AC607" s="8"/>
      <c r="AD607" s="8"/>
      <c r="AE607" s="8"/>
      <c r="AF607" s="8"/>
      <c r="AG607" s="8"/>
      <c r="AH607" s="8"/>
      <c r="AI607" s="8"/>
      <c r="AJ607" s="8"/>
      <c r="AK607" s="8"/>
    </row>
    <row r="608" spans="1:37" ht="12.75" customHeight="1" hidden="1">
      <c r="A608" s="8"/>
      <c r="B608" s="13"/>
      <c r="AC608" s="8"/>
      <c r="AD608" s="8"/>
      <c r="AE608" s="8"/>
      <c r="AF608" s="8"/>
      <c r="AG608" s="8"/>
      <c r="AH608" s="8"/>
      <c r="AI608" s="8"/>
      <c r="AJ608" s="8"/>
      <c r="AK608" s="8"/>
    </row>
    <row r="609" spans="1:37" ht="12.75" customHeight="1" hidden="1">
      <c r="A609" s="8"/>
      <c r="B609" s="13"/>
      <c r="AC609" s="8"/>
      <c r="AD609" s="8"/>
      <c r="AE609" s="8"/>
      <c r="AF609" s="8"/>
      <c r="AG609" s="8"/>
      <c r="AH609" s="8"/>
      <c r="AI609" s="8"/>
      <c r="AJ609" s="8"/>
      <c r="AK609" s="8"/>
    </row>
    <row r="610" spans="1:37" ht="12.75" customHeight="1" hidden="1">
      <c r="A610" s="8"/>
      <c r="B610" s="13"/>
      <c r="AC610" s="8"/>
      <c r="AD610" s="8"/>
      <c r="AE610" s="8"/>
      <c r="AF610" s="8"/>
      <c r="AG610" s="8"/>
      <c r="AH610" s="8"/>
      <c r="AI610" s="8"/>
      <c r="AJ610" s="8"/>
      <c r="AK610" s="8"/>
    </row>
    <row r="611" spans="1:37" ht="12.75" customHeight="1" hidden="1">
      <c r="A611" s="8"/>
      <c r="B611" s="13"/>
      <c r="AC611" s="8"/>
      <c r="AD611" s="8"/>
      <c r="AE611" s="8"/>
      <c r="AF611" s="8"/>
      <c r="AG611" s="8"/>
      <c r="AH611" s="8"/>
      <c r="AI611" s="8"/>
      <c r="AJ611" s="8"/>
      <c r="AK611" s="8"/>
    </row>
    <row r="612" spans="1:37" ht="12.75" customHeight="1" hidden="1">
      <c r="A612" s="8"/>
      <c r="B612" s="13"/>
      <c r="AC612" s="8"/>
      <c r="AD612" s="8"/>
      <c r="AE612" s="8"/>
      <c r="AF612" s="8"/>
      <c r="AG612" s="8"/>
      <c r="AH612" s="8"/>
      <c r="AI612" s="8"/>
      <c r="AJ612" s="8"/>
      <c r="AK612" s="8"/>
    </row>
    <row r="613" spans="1:37" ht="12.75" customHeight="1" hidden="1">
      <c r="A613" s="8"/>
      <c r="B613" s="13"/>
      <c r="AC613" s="8"/>
      <c r="AD613" s="8"/>
      <c r="AE613" s="8"/>
      <c r="AF613" s="8"/>
      <c r="AG613" s="8"/>
      <c r="AH613" s="8"/>
      <c r="AI613" s="8"/>
      <c r="AJ613" s="8"/>
      <c r="AK613" s="8"/>
    </row>
    <row r="614" spans="1:37" ht="12.75" customHeight="1" hidden="1">
      <c r="A614" s="8"/>
      <c r="B614" s="13"/>
      <c r="AC614" s="8"/>
      <c r="AD614" s="8"/>
      <c r="AE614" s="8"/>
      <c r="AF614" s="8"/>
      <c r="AG614" s="8"/>
      <c r="AH614" s="8"/>
      <c r="AI614" s="8"/>
      <c r="AJ614" s="8"/>
      <c r="AK614" s="8"/>
    </row>
    <row r="615" spans="1:37" ht="12.75" customHeight="1" hidden="1">
      <c r="A615" s="8"/>
      <c r="B615" s="13"/>
      <c r="AC615" s="8"/>
      <c r="AD615" s="8"/>
      <c r="AE615" s="8"/>
      <c r="AF615" s="8"/>
      <c r="AG615" s="8"/>
      <c r="AH615" s="8"/>
      <c r="AI615" s="8"/>
      <c r="AJ615" s="8"/>
      <c r="AK615" s="8"/>
    </row>
    <row r="616" spans="1:37" ht="12.75" customHeight="1" hidden="1">
      <c r="A616" s="8"/>
      <c r="B616" s="13"/>
      <c r="AC616" s="8"/>
      <c r="AD616" s="8"/>
      <c r="AE616" s="8"/>
      <c r="AF616" s="8"/>
      <c r="AG616" s="8"/>
      <c r="AH616" s="8"/>
      <c r="AI616" s="8"/>
      <c r="AJ616" s="8"/>
      <c r="AK616" s="8"/>
    </row>
    <row r="617" spans="1:37" ht="12.75" customHeight="1" hidden="1">
      <c r="A617" s="8"/>
      <c r="B617" s="13"/>
      <c r="AC617" s="8"/>
      <c r="AD617" s="8"/>
      <c r="AE617" s="8"/>
      <c r="AF617" s="8"/>
      <c r="AG617" s="8"/>
      <c r="AH617" s="8"/>
      <c r="AI617" s="8"/>
      <c r="AJ617" s="8"/>
      <c r="AK617" s="8"/>
    </row>
    <row r="618" spans="1:37" ht="12.75" customHeight="1" hidden="1">
      <c r="A618" s="8"/>
      <c r="B618" s="13"/>
      <c r="AC618" s="8"/>
      <c r="AD618" s="8"/>
      <c r="AE618" s="8"/>
      <c r="AF618" s="8"/>
      <c r="AG618" s="8"/>
      <c r="AH618" s="8"/>
      <c r="AI618" s="8"/>
      <c r="AJ618" s="8"/>
      <c r="AK618" s="8"/>
    </row>
    <row r="619" spans="1:37" ht="12.75" customHeight="1" hidden="1">
      <c r="A619" s="8"/>
      <c r="B619" s="13"/>
      <c r="AC619" s="8"/>
      <c r="AD619" s="8"/>
      <c r="AE619" s="8"/>
      <c r="AF619" s="8"/>
      <c r="AG619" s="8"/>
      <c r="AH619" s="8"/>
      <c r="AI619" s="8"/>
      <c r="AJ619" s="8"/>
      <c r="AK619" s="8"/>
    </row>
    <row r="620" spans="1:37" ht="12.75" customHeight="1" hidden="1">
      <c r="A620" s="8"/>
      <c r="B620" s="13"/>
      <c r="AC620" s="8"/>
      <c r="AD620" s="8"/>
      <c r="AE620" s="8"/>
      <c r="AF620" s="8"/>
      <c r="AG620" s="8"/>
      <c r="AH620" s="8"/>
      <c r="AI620" s="8"/>
      <c r="AJ620" s="8"/>
      <c r="AK620" s="8"/>
    </row>
    <row r="621" spans="1:37" ht="12.75" customHeight="1" hidden="1">
      <c r="A621" s="8"/>
      <c r="B621" s="13"/>
      <c r="AC621" s="8"/>
      <c r="AD621" s="8"/>
      <c r="AE621" s="8"/>
      <c r="AF621" s="8"/>
      <c r="AG621" s="8"/>
      <c r="AH621" s="8"/>
      <c r="AI621" s="8"/>
      <c r="AJ621" s="8"/>
      <c r="AK621" s="8"/>
    </row>
    <row r="622" spans="1:37" ht="12.75" customHeight="1" hidden="1">
      <c r="A622" s="8"/>
      <c r="B622" s="13"/>
      <c r="AC622" s="8"/>
      <c r="AD622" s="8"/>
      <c r="AE622" s="8"/>
      <c r="AF622" s="8"/>
      <c r="AG622" s="8"/>
      <c r="AH622" s="8"/>
      <c r="AI622" s="8"/>
      <c r="AJ622" s="8"/>
      <c r="AK622" s="8"/>
    </row>
    <row r="623" spans="1:37" ht="12.75" customHeight="1" hidden="1">
      <c r="A623" s="8"/>
      <c r="B623" s="13"/>
      <c r="AC623" s="8"/>
      <c r="AD623" s="8"/>
      <c r="AE623" s="8"/>
      <c r="AF623" s="8"/>
      <c r="AG623" s="8"/>
      <c r="AH623" s="8"/>
      <c r="AI623" s="8"/>
      <c r="AJ623" s="8"/>
      <c r="AK623" s="8"/>
    </row>
    <row r="624" spans="1:37" ht="12.75" customHeight="1" hidden="1">
      <c r="A624" s="8"/>
      <c r="B624" s="13"/>
      <c r="AC624" s="8"/>
      <c r="AD624" s="8"/>
      <c r="AE624" s="8"/>
      <c r="AF624" s="8"/>
      <c r="AG624" s="8"/>
      <c r="AH624" s="8"/>
      <c r="AI624" s="8"/>
      <c r="AJ624" s="8"/>
      <c r="AK624" s="8"/>
    </row>
    <row r="625" spans="1:37" ht="12.75" customHeight="1" hidden="1">
      <c r="A625" s="8"/>
      <c r="B625" s="13"/>
      <c r="AC625" s="8"/>
      <c r="AD625" s="8"/>
      <c r="AE625" s="8"/>
      <c r="AF625" s="8"/>
      <c r="AG625" s="8"/>
      <c r="AH625" s="8"/>
      <c r="AI625" s="8"/>
      <c r="AJ625" s="8"/>
      <c r="AK625" s="8"/>
    </row>
    <row r="626" spans="1:37" ht="12.75" customHeight="1" hidden="1">
      <c r="A626" s="8"/>
      <c r="B626" s="13"/>
      <c r="AC626" s="8"/>
      <c r="AD626" s="8"/>
      <c r="AE626" s="8"/>
      <c r="AF626" s="8"/>
      <c r="AG626" s="8"/>
      <c r="AH626" s="8"/>
      <c r="AI626" s="8"/>
      <c r="AJ626" s="8"/>
      <c r="AK626" s="8"/>
    </row>
    <row r="627" spans="1:37" ht="12.75" customHeight="1" hidden="1">
      <c r="A627" s="8"/>
      <c r="B627" s="13"/>
      <c r="AC627" s="8"/>
      <c r="AD627" s="8"/>
      <c r="AE627" s="8"/>
      <c r="AF627" s="8"/>
      <c r="AG627" s="8"/>
      <c r="AH627" s="8"/>
      <c r="AI627" s="8"/>
      <c r="AJ627" s="8"/>
      <c r="AK627" s="8"/>
    </row>
    <row r="628" spans="1:37" ht="12.75" customHeight="1" hidden="1">
      <c r="A628" s="8"/>
      <c r="B628" s="13"/>
      <c r="AC628" s="8"/>
      <c r="AD628" s="8"/>
      <c r="AE628" s="8"/>
      <c r="AF628" s="8"/>
      <c r="AG628" s="8"/>
      <c r="AH628" s="8"/>
      <c r="AI628" s="8"/>
      <c r="AJ628" s="8"/>
      <c r="AK628" s="8"/>
    </row>
    <row r="629" spans="1:37" ht="12.75" customHeight="1" hidden="1">
      <c r="A629" s="8"/>
      <c r="B629" s="13"/>
      <c r="AC629" s="8"/>
      <c r="AD629" s="8"/>
      <c r="AE629" s="8"/>
      <c r="AF629" s="8"/>
      <c r="AG629" s="8"/>
      <c r="AH629" s="8"/>
      <c r="AI629" s="8"/>
      <c r="AJ629" s="8"/>
      <c r="AK629" s="8"/>
    </row>
    <row r="630" spans="1:37" ht="12.75" customHeight="1" hidden="1">
      <c r="A630" s="8"/>
      <c r="B630" s="13"/>
      <c r="AC630" s="8"/>
      <c r="AD630" s="8"/>
      <c r="AE630" s="8"/>
      <c r="AF630" s="8"/>
      <c r="AG630" s="8"/>
      <c r="AH630" s="8"/>
      <c r="AI630" s="8"/>
      <c r="AJ630" s="8"/>
      <c r="AK630" s="8"/>
    </row>
    <row r="631" spans="1:37" ht="12.75" customHeight="1" hidden="1">
      <c r="A631" s="8"/>
      <c r="B631" s="13"/>
      <c r="AC631" s="8"/>
      <c r="AD631" s="8"/>
      <c r="AE631" s="8"/>
      <c r="AF631" s="8"/>
      <c r="AG631" s="8"/>
      <c r="AH631" s="8"/>
      <c r="AI631" s="8"/>
      <c r="AJ631" s="8"/>
      <c r="AK631" s="8"/>
    </row>
    <row r="632" spans="1:37" ht="12.75" customHeight="1" hidden="1">
      <c r="A632" s="8"/>
      <c r="B632" s="13"/>
      <c r="AC632" s="8"/>
      <c r="AD632" s="8"/>
      <c r="AE632" s="8"/>
      <c r="AF632" s="8"/>
      <c r="AG632" s="8"/>
      <c r="AH632" s="8"/>
      <c r="AI632" s="8"/>
      <c r="AJ632" s="8"/>
      <c r="AK632" s="8"/>
    </row>
    <row r="633" spans="1:37" ht="12.75" customHeight="1" hidden="1">
      <c r="A633" s="8"/>
      <c r="B633" s="13"/>
      <c r="AC633" s="8"/>
      <c r="AD633" s="8"/>
      <c r="AE633" s="8"/>
      <c r="AF633" s="8"/>
      <c r="AG633" s="8"/>
      <c r="AH633" s="8"/>
      <c r="AI633" s="8"/>
      <c r="AJ633" s="8"/>
      <c r="AK633" s="8"/>
    </row>
    <row r="634" spans="1:37" ht="12.75" customHeight="1" hidden="1">
      <c r="A634" s="8"/>
      <c r="B634" s="13"/>
      <c r="AC634" s="8"/>
      <c r="AD634" s="8"/>
      <c r="AE634" s="8"/>
      <c r="AF634" s="8"/>
      <c r="AG634" s="8"/>
      <c r="AH634" s="8"/>
      <c r="AI634" s="8"/>
      <c r="AJ634" s="8"/>
      <c r="AK634" s="8"/>
    </row>
    <row r="635" spans="1:37" ht="12.75" customHeight="1" hidden="1">
      <c r="A635" s="8"/>
      <c r="B635" s="13"/>
      <c r="AC635" s="8"/>
      <c r="AD635" s="8"/>
      <c r="AE635" s="8"/>
      <c r="AF635" s="8"/>
      <c r="AG635" s="8"/>
      <c r="AH635" s="8"/>
      <c r="AI635" s="8"/>
      <c r="AJ635" s="8"/>
      <c r="AK635" s="8"/>
    </row>
    <row r="636" spans="1:37" ht="12.75" customHeight="1" hidden="1">
      <c r="A636" s="8"/>
      <c r="B636" s="13"/>
      <c r="AC636" s="8"/>
      <c r="AD636" s="8"/>
      <c r="AE636" s="8"/>
      <c r="AF636" s="8"/>
      <c r="AG636" s="8"/>
      <c r="AH636" s="8"/>
      <c r="AI636" s="8"/>
      <c r="AJ636" s="8"/>
      <c r="AK636" s="8"/>
    </row>
    <row r="637" spans="1:37" ht="12.75" customHeight="1" hidden="1">
      <c r="A637" s="8"/>
      <c r="B637" s="13"/>
      <c r="AC637" s="8"/>
      <c r="AD637" s="8"/>
      <c r="AE637" s="8"/>
      <c r="AF637" s="8"/>
      <c r="AG637" s="8"/>
      <c r="AH637" s="8"/>
      <c r="AI637" s="8"/>
      <c r="AJ637" s="8"/>
      <c r="AK637" s="8"/>
    </row>
    <row r="638" spans="1:37" ht="12.75" customHeight="1" hidden="1">
      <c r="A638" s="8"/>
      <c r="B638" s="13"/>
      <c r="AC638" s="8"/>
      <c r="AD638" s="8"/>
      <c r="AE638" s="8"/>
      <c r="AF638" s="8"/>
      <c r="AG638" s="8"/>
      <c r="AH638" s="8"/>
      <c r="AI638" s="8"/>
      <c r="AJ638" s="8"/>
      <c r="AK638" s="8"/>
    </row>
    <row r="639" spans="1:37" ht="12.75" customHeight="1" hidden="1">
      <c r="A639" s="8"/>
      <c r="B639" s="13"/>
      <c r="AC639" s="8"/>
      <c r="AD639" s="8"/>
      <c r="AE639" s="8"/>
      <c r="AF639" s="8"/>
      <c r="AG639" s="8"/>
      <c r="AH639" s="8"/>
      <c r="AI639" s="8"/>
      <c r="AJ639" s="8"/>
      <c r="AK639" s="8"/>
    </row>
    <row r="640" spans="1:37" ht="12.75" customHeight="1" hidden="1">
      <c r="A640" s="8"/>
      <c r="B640" s="13"/>
      <c r="AC640" s="8"/>
      <c r="AD640" s="8"/>
      <c r="AE640" s="8"/>
      <c r="AF640" s="8"/>
      <c r="AG640" s="8"/>
      <c r="AH640" s="8"/>
      <c r="AI640" s="8"/>
      <c r="AJ640" s="8"/>
      <c r="AK640" s="8"/>
    </row>
    <row r="641" spans="1:37" ht="12.75" customHeight="1" hidden="1">
      <c r="A641" s="8"/>
      <c r="B641" s="13"/>
      <c r="AC641" s="8"/>
      <c r="AD641" s="8"/>
      <c r="AE641" s="8"/>
      <c r="AF641" s="8"/>
      <c r="AG641" s="8"/>
      <c r="AH641" s="8"/>
      <c r="AI641" s="8"/>
      <c r="AJ641" s="8"/>
      <c r="AK641" s="8"/>
    </row>
    <row r="642" spans="1:37" ht="12.75" customHeight="1" hidden="1">
      <c r="A642" s="8"/>
      <c r="B642" s="13"/>
      <c r="AC642" s="8"/>
      <c r="AD642" s="8"/>
      <c r="AE642" s="8"/>
      <c r="AF642" s="8"/>
      <c r="AG642" s="8"/>
      <c r="AH642" s="8"/>
      <c r="AI642" s="8"/>
      <c r="AJ642" s="8"/>
      <c r="AK642" s="8"/>
    </row>
    <row r="643" spans="1:37" ht="12.75" customHeight="1" hidden="1">
      <c r="A643" s="8"/>
      <c r="B643" s="13"/>
      <c r="AC643" s="8"/>
      <c r="AD643" s="8"/>
      <c r="AE643" s="8"/>
      <c r="AF643" s="8"/>
      <c r="AG643" s="8"/>
      <c r="AH643" s="8"/>
      <c r="AI643" s="8"/>
      <c r="AJ643" s="8"/>
      <c r="AK643" s="8"/>
    </row>
    <row r="644" spans="1:37" ht="12.75" customHeight="1" hidden="1">
      <c r="A644" s="8"/>
      <c r="B644" s="13"/>
      <c r="AC644" s="8"/>
      <c r="AD644" s="8"/>
      <c r="AE644" s="8"/>
      <c r="AF644" s="8"/>
      <c r="AG644" s="8"/>
      <c r="AH644" s="8"/>
      <c r="AI644" s="8"/>
      <c r="AJ644" s="8"/>
      <c r="AK644" s="8"/>
    </row>
    <row r="645" spans="1:37" ht="12.75" customHeight="1" hidden="1">
      <c r="A645" s="8"/>
      <c r="B645" s="13"/>
      <c r="AC645" s="8"/>
      <c r="AD645" s="8"/>
      <c r="AE645" s="8"/>
      <c r="AF645" s="8"/>
      <c r="AG645" s="8"/>
      <c r="AH645" s="8"/>
      <c r="AI645" s="8"/>
      <c r="AJ645" s="8"/>
      <c r="AK645" s="8"/>
    </row>
    <row r="646" spans="1:37" ht="12.75" customHeight="1" hidden="1">
      <c r="A646" s="8"/>
      <c r="B646" s="13"/>
      <c r="AC646" s="8"/>
      <c r="AD646" s="8"/>
      <c r="AE646" s="8"/>
      <c r="AF646" s="8"/>
      <c r="AG646" s="8"/>
      <c r="AH646" s="8"/>
      <c r="AI646" s="8"/>
      <c r="AJ646" s="8"/>
      <c r="AK646" s="8"/>
    </row>
    <row r="647" spans="1:37" ht="12.75" customHeight="1" hidden="1">
      <c r="A647" s="8"/>
      <c r="B647" s="13"/>
      <c r="AC647" s="8"/>
      <c r="AD647" s="8"/>
      <c r="AE647" s="8"/>
      <c r="AF647" s="8"/>
      <c r="AG647" s="8"/>
      <c r="AH647" s="8"/>
      <c r="AI647" s="8"/>
      <c r="AJ647" s="8"/>
      <c r="AK647" s="8"/>
    </row>
    <row r="648" spans="1:37" ht="12.75" customHeight="1" hidden="1">
      <c r="A648" s="8"/>
      <c r="B648" s="13"/>
      <c r="AC648" s="8"/>
      <c r="AD648" s="8"/>
      <c r="AE648" s="8"/>
      <c r="AF648" s="8"/>
      <c r="AG648" s="8"/>
      <c r="AH648" s="8"/>
      <c r="AI648" s="8"/>
      <c r="AJ648" s="8"/>
      <c r="AK648" s="8"/>
    </row>
    <row r="649" spans="1:37" ht="12.75" customHeight="1" hidden="1">
      <c r="A649" s="8"/>
      <c r="B649" s="13"/>
      <c r="AC649" s="8"/>
      <c r="AD649" s="8"/>
      <c r="AE649" s="8"/>
      <c r="AF649" s="8"/>
      <c r="AG649" s="8"/>
      <c r="AH649" s="8"/>
      <c r="AI649" s="8"/>
      <c r="AJ649" s="8"/>
      <c r="AK649" s="8"/>
    </row>
    <row r="650" spans="1:37" ht="12.75" customHeight="1" hidden="1">
      <c r="A650" s="8"/>
      <c r="B650" s="13"/>
      <c r="AC650" s="8"/>
      <c r="AD650" s="8"/>
      <c r="AE650" s="8"/>
      <c r="AF650" s="8"/>
      <c r="AG650" s="8"/>
      <c r="AH650" s="8"/>
      <c r="AI650" s="8"/>
      <c r="AJ650" s="8"/>
      <c r="AK650" s="8"/>
    </row>
    <row r="651" spans="1:37" ht="12.75" customHeight="1" hidden="1">
      <c r="A651" s="8"/>
      <c r="B651" s="13"/>
      <c r="AC651" s="8"/>
      <c r="AD651" s="8"/>
      <c r="AE651" s="8"/>
      <c r="AF651" s="8"/>
      <c r="AG651" s="8"/>
      <c r="AH651" s="8"/>
      <c r="AI651" s="8"/>
      <c r="AJ651" s="8"/>
      <c r="AK651" s="8"/>
    </row>
    <row r="652" spans="1:37" ht="12.75" customHeight="1" hidden="1">
      <c r="A652" s="8"/>
      <c r="B652" s="13"/>
      <c r="AC652" s="8"/>
      <c r="AD652" s="8"/>
      <c r="AE652" s="8"/>
      <c r="AF652" s="8"/>
      <c r="AG652" s="8"/>
      <c r="AH652" s="8"/>
      <c r="AI652" s="8"/>
      <c r="AJ652" s="8"/>
      <c r="AK652" s="8"/>
    </row>
    <row r="653" spans="1:37" ht="12.75" customHeight="1" hidden="1">
      <c r="A653" s="8"/>
      <c r="B653" s="13"/>
      <c r="AC653" s="8"/>
      <c r="AD653" s="8"/>
      <c r="AE653" s="8"/>
      <c r="AF653" s="8"/>
      <c r="AG653" s="8"/>
      <c r="AH653" s="8"/>
      <c r="AI653" s="8"/>
      <c r="AJ653" s="8"/>
      <c r="AK653" s="8"/>
    </row>
    <row r="654" spans="1:37" ht="12.75" customHeight="1" hidden="1">
      <c r="A654" s="8"/>
      <c r="B654" s="13"/>
      <c r="AC654" s="8"/>
      <c r="AD654" s="8"/>
      <c r="AE654" s="8"/>
      <c r="AF654" s="8"/>
      <c r="AG654" s="8"/>
      <c r="AH654" s="8"/>
      <c r="AI654" s="8"/>
      <c r="AJ654" s="8"/>
      <c r="AK654" s="8"/>
    </row>
    <row r="655" spans="1:37" ht="12.75" customHeight="1" hidden="1">
      <c r="A655" s="8"/>
      <c r="B655" s="13"/>
      <c r="AC655" s="8"/>
      <c r="AD655" s="8"/>
      <c r="AE655" s="8"/>
      <c r="AF655" s="8"/>
      <c r="AG655" s="8"/>
      <c r="AH655" s="8"/>
      <c r="AI655" s="8"/>
      <c r="AJ655" s="8"/>
      <c r="AK655" s="8"/>
    </row>
    <row r="656" spans="1:37" ht="12.75" customHeight="1" hidden="1">
      <c r="A656" s="8"/>
      <c r="B656" s="13"/>
      <c r="AC656" s="8"/>
      <c r="AD656" s="8"/>
      <c r="AE656" s="8"/>
      <c r="AF656" s="8"/>
      <c r="AG656" s="8"/>
      <c r="AH656" s="8"/>
      <c r="AI656" s="8"/>
      <c r="AJ656" s="8"/>
      <c r="AK656" s="8"/>
    </row>
    <row r="657" spans="1:37" ht="12.75" customHeight="1" hidden="1">
      <c r="A657" s="8"/>
      <c r="B657" s="13"/>
      <c r="AC657" s="8"/>
      <c r="AD657" s="8"/>
      <c r="AE657" s="8"/>
      <c r="AF657" s="8"/>
      <c r="AG657" s="8"/>
      <c r="AH657" s="8"/>
      <c r="AI657" s="8"/>
      <c r="AJ657" s="8"/>
      <c r="AK657" s="8"/>
    </row>
    <row r="658" spans="1:37" ht="12.75" customHeight="1" hidden="1">
      <c r="A658" s="8"/>
      <c r="B658" s="13"/>
      <c r="AC658" s="8"/>
      <c r="AD658" s="8"/>
      <c r="AE658" s="8"/>
      <c r="AF658" s="8"/>
      <c r="AG658" s="8"/>
      <c r="AH658" s="8"/>
      <c r="AI658" s="8"/>
      <c r="AJ658" s="8"/>
      <c r="AK658" s="8"/>
    </row>
    <row r="659" spans="1:37" ht="12.75" customHeight="1" hidden="1">
      <c r="A659" s="8"/>
      <c r="B659" s="13"/>
      <c r="AC659" s="8"/>
      <c r="AD659" s="8"/>
      <c r="AE659" s="8"/>
      <c r="AF659" s="8"/>
      <c r="AG659" s="8"/>
      <c r="AH659" s="8"/>
      <c r="AI659" s="8"/>
      <c r="AJ659" s="8"/>
      <c r="AK659" s="8"/>
    </row>
    <row r="660" spans="1:37" ht="12.75" customHeight="1" hidden="1">
      <c r="A660" s="8"/>
      <c r="B660" s="13"/>
      <c r="AC660" s="8"/>
      <c r="AD660" s="8"/>
      <c r="AE660" s="8"/>
      <c r="AF660" s="8"/>
      <c r="AG660" s="8"/>
      <c r="AH660" s="8"/>
      <c r="AI660" s="8"/>
      <c r="AJ660" s="8"/>
      <c r="AK660" s="8"/>
    </row>
    <row r="661" spans="1:37" ht="12.75" customHeight="1" hidden="1">
      <c r="A661" s="8"/>
      <c r="B661" s="13"/>
      <c r="AC661" s="8"/>
      <c r="AD661" s="8"/>
      <c r="AE661" s="8"/>
      <c r="AF661" s="8"/>
      <c r="AG661" s="8"/>
      <c r="AH661" s="8"/>
      <c r="AI661" s="8"/>
      <c r="AJ661" s="8"/>
      <c r="AK661" s="8"/>
    </row>
    <row r="662" spans="1:37" ht="12.75" customHeight="1" hidden="1">
      <c r="A662" s="8"/>
      <c r="B662" s="13"/>
      <c r="AC662" s="8"/>
      <c r="AD662" s="8"/>
      <c r="AE662" s="8"/>
      <c r="AF662" s="8"/>
      <c r="AG662" s="8"/>
      <c r="AH662" s="8"/>
      <c r="AI662" s="8"/>
      <c r="AJ662" s="8"/>
      <c r="AK662" s="8"/>
    </row>
    <row r="663" spans="1:37" ht="12.75" customHeight="1" hidden="1">
      <c r="A663" s="8"/>
      <c r="B663" s="13"/>
      <c r="AC663" s="8"/>
      <c r="AD663" s="8"/>
      <c r="AE663" s="8"/>
      <c r="AF663" s="8"/>
      <c r="AG663" s="8"/>
      <c r="AH663" s="8"/>
      <c r="AI663" s="8"/>
      <c r="AJ663" s="8"/>
      <c r="AK663" s="8"/>
    </row>
    <row r="664" spans="1:37" ht="12.75" customHeight="1" hidden="1">
      <c r="A664" s="8"/>
      <c r="B664" s="13"/>
      <c r="AC664" s="8"/>
      <c r="AD664" s="8"/>
      <c r="AE664" s="8"/>
      <c r="AF664" s="8"/>
      <c r="AG664" s="8"/>
      <c r="AH664" s="8"/>
      <c r="AI664" s="8"/>
      <c r="AJ664" s="8"/>
      <c r="AK664" s="8"/>
    </row>
    <row r="665" spans="1:37" ht="12.75" customHeight="1" hidden="1">
      <c r="A665" s="8"/>
      <c r="B665" s="13"/>
      <c r="AC665" s="8"/>
      <c r="AD665" s="8"/>
      <c r="AE665" s="8"/>
      <c r="AF665" s="8"/>
      <c r="AG665" s="8"/>
      <c r="AH665" s="8"/>
      <c r="AI665" s="8"/>
      <c r="AJ665" s="8"/>
      <c r="AK665" s="8"/>
    </row>
    <row r="666" spans="1:37" ht="12.75" customHeight="1" hidden="1">
      <c r="A666" s="8"/>
      <c r="B666" s="13"/>
      <c r="AC666" s="8"/>
      <c r="AD666" s="8"/>
      <c r="AE666" s="8"/>
      <c r="AF666" s="8"/>
      <c r="AG666" s="8"/>
      <c r="AH666" s="8"/>
      <c r="AI666" s="8"/>
      <c r="AJ666" s="8"/>
      <c r="AK666" s="8"/>
    </row>
    <row r="667" spans="1:37" ht="12.75" customHeight="1" hidden="1">
      <c r="A667" s="8"/>
      <c r="B667" s="13"/>
      <c r="AC667" s="8"/>
      <c r="AD667" s="8"/>
      <c r="AE667" s="8"/>
      <c r="AF667" s="8"/>
      <c r="AG667" s="8"/>
      <c r="AH667" s="8"/>
      <c r="AI667" s="8"/>
      <c r="AJ667" s="8"/>
      <c r="AK667" s="8"/>
    </row>
    <row r="668" spans="1:37" ht="12.75" customHeight="1" hidden="1">
      <c r="A668" s="8"/>
      <c r="B668" s="13"/>
      <c r="AC668" s="8"/>
      <c r="AD668" s="8"/>
      <c r="AE668" s="8"/>
      <c r="AF668" s="8"/>
      <c r="AG668" s="8"/>
      <c r="AH668" s="8"/>
      <c r="AI668" s="8"/>
      <c r="AJ668" s="8"/>
      <c r="AK668" s="8"/>
    </row>
    <row r="669" spans="1:37" ht="12.75" customHeight="1" hidden="1">
      <c r="A669" s="8"/>
      <c r="B669" s="13"/>
      <c r="AC669" s="8"/>
      <c r="AD669" s="8"/>
      <c r="AE669" s="8"/>
      <c r="AF669" s="8"/>
      <c r="AG669" s="8"/>
      <c r="AH669" s="8"/>
      <c r="AI669" s="8"/>
      <c r="AJ669" s="8"/>
      <c r="AK669" s="8"/>
    </row>
    <row r="670" spans="1:37" ht="12.75" customHeight="1" hidden="1">
      <c r="A670" s="8"/>
      <c r="B670" s="13"/>
      <c r="AC670" s="8"/>
      <c r="AD670" s="8"/>
      <c r="AE670" s="8"/>
      <c r="AF670" s="8"/>
      <c r="AG670" s="8"/>
      <c r="AH670" s="8"/>
      <c r="AI670" s="8"/>
      <c r="AJ670" s="8"/>
      <c r="AK670" s="8"/>
    </row>
    <row r="671" spans="1:37" ht="12.75" customHeight="1" hidden="1">
      <c r="A671" s="8"/>
      <c r="B671" s="13"/>
      <c r="AC671" s="8"/>
      <c r="AD671" s="8"/>
      <c r="AE671" s="8"/>
      <c r="AF671" s="8"/>
      <c r="AG671" s="8"/>
      <c r="AH671" s="8"/>
      <c r="AI671" s="8"/>
      <c r="AJ671" s="8"/>
      <c r="AK671" s="8"/>
    </row>
    <row r="672" spans="1:37" ht="12.75" customHeight="1" hidden="1">
      <c r="A672" s="8"/>
      <c r="B672" s="13"/>
      <c r="AC672" s="8"/>
      <c r="AD672" s="8"/>
      <c r="AE672" s="8"/>
      <c r="AF672" s="8"/>
      <c r="AG672" s="8"/>
      <c r="AH672" s="8"/>
      <c r="AI672" s="8"/>
      <c r="AJ672" s="8"/>
      <c r="AK672" s="8"/>
    </row>
    <row r="673" spans="1:37" ht="12.75" customHeight="1" hidden="1">
      <c r="A673" s="8"/>
      <c r="B673" s="13"/>
      <c r="AC673" s="8"/>
      <c r="AD673" s="8"/>
      <c r="AE673" s="8"/>
      <c r="AF673" s="8"/>
      <c r="AG673" s="8"/>
      <c r="AH673" s="8"/>
      <c r="AI673" s="8"/>
      <c r="AJ673" s="8"/>
      <c r="AK673" s="8"/>
    </row>
    <row r="674" spans="1:37" ht="12.75" customHeight="1" hidden="1">
      <c r="A674" s="8"/>
      <c r="B674" s="13"/>
      <c r="AC674" s="8"/>
      <c r="AD674" s="8"/>
      <c r="AE674" s="8"/>
      <c r="AF674" s="8"/>
      <c r="AG674" s="8"/>
      <c r="AH674" s="8"/>
      <c r="AI674" s="8"/>
      <c r="AJ674" s="8"/>
      <c r="AK674" s="8"/>
    </row>
    <row r="675" spans="1:37" ht="12.75" customHeight="1" hidden="1">
      <c r="A675" s="8"/>
      <c r="B675" s="13"/>
      <c r="AC675" s="8"/>
      <c r="AD675" s="8"/>
      <c r="AE675" s="8"/>
      <c r="AF675" s="8"/>
      <c r="AG675" s="8"/>
      <c r="AH675" s="8"/>
      <c r="AI675" s="8"/>
      <c r="AJ675" s="8"/>
      <c r="AK675" s="8"/>
    </row>
    <row r="676" spans="1:37" ht="12.75" customHeight="1" hidden="1">
      <c r="A676" s="8"/>
      <c r="B676" s="13"/>
      <c r="AC676" s="8"/>
      <c r="AD676" s="8"/>
      <c r="AE676" s="8"/>
      <c r="AF676" s="8"/>
      <c r="AG676" s="8"/>
      <c r="AH676" s="8"/>
      <c r="AI676" s="8"/>
      <c r="AJ676" s="8"/>
      <c r="AK676" s="8"/>
    </row>
    <row r="677" spans="1:37" ht="12.75" customHeight="1" hidden="1">
      <c r="A677" s="8"/>
      <c r="B677" s="13"/>
      <c r="AC677" s="8"/>
      <c r="AD677" s="8"/>
      <c r="AE677" s="8"/>
      <c r="AF677" s="8"/>
      <c r="AG677" s="8"/>
      <c r="AH677" s="8"/>
      <c r="AI677" s="8"/>
      <c r="AJ677" s="8"/>
      <c r="AK677" s="8"/>
    </row>
    <row r="678" spans="1:37" ht="12.75" customHeight="1" hidden="1">
      <c r="A678" s="8"/>
      <c r="B678" s="13"/>
      <c r="AC678" s="8"/>
      <c r="AD678" s="8"/>
      <c r="AE678" s="8"/>
      <c r="AF678" s="8"/>
      <c r="AG678" s="8"/>
      <c r="AH678" s="8"/>
      <c r="AI678" s="8"/>
      <c r="AJ678" s="8"/>
      <c r="AK678" s="8"/>
    </row>
    <row r="679" spans="1:37" ht="12.75" customHeight="1" hidden="1">
      <c r="A679" s="8"/>
      <c r="B679" s="13"/>
      <c r="AC679" s="8"/>
      <c r="AD679" s="8"/>
      <c r="AE679" s="8"/>
      <c r="AF679" s="8"/>
      <c r="AG679" s="8"/>
      <c r="AH679" s="8"/>
      <c r="AI679" s="8"/>
      <c r="AJ679" s="8"/>
      <c r="AK679" s="8"/>
    </row>
    <row r="680" spans="1:37" ht="12.75" customHeight="1" hidden="1">
      <c r="A680" s="8"/>
      <c r="B680" s="13"/>
      <c r="AC680" s="8"/>
      <c r="AD680" s="8"/>
      <c r="AE680" s="8"/>
      <c r="AF680" s="8"/>
      <c r="AG680" s="8"/>
      <c r="AH680" s="8"/>
      <c r="AI680" s="8"/>
      <c r="AJ680" s="8"/>
      <c r="AK680" s="8"/>
    </row>
    <row r="681" spans="1:37" ht="12.75" customHeight="1" hidden="1">
      <c r="A681" s="8"/>
      <c r="B681" s="13"/>
      <c r="AC681" s="8"/>
      <c r="AD681" s="8"/>
      <c r="AE681" s="8"/>
      <c r="AF681" s="8"/>
      <c r="AG681" s="8"/>
      <c r="AH681" s="8"/>
      <c r="AI681" s="8"/>
      <c r="AJ681" s="8"/>
      <c r="AK681" s="8"/>
    </row>
    <row r="682" spans="1:37" ht="12.75" customHeight="1" hidden="1">
      <c r="A682" s="8"/>
      <c r="B682" s="13"/>
      <c r="AC682" s="8"/>
      <c r="AD682" s="8"/>
      <c r="AE682" s="8"/>
      <c r="AF682" s="8"/>
      <c r="AG682" s="8"/>
      <c r="AH682" s="8"/>
      <c r="AI682" s="8"/>
      <c r="AJ682" s="8"/>
      <c r="AK682" s="8"/>
    </row>
    <row r="683" spans="1:37" ht="12.75" customHeight="1" hidden="1">
      <c r="A683" s="8"/>
      <c r="B683" s="13"/>
      <c r="AC683" s="8"/>
      <c r="AD683" s="8"/>
      <c r="AE683" s="8"/>
      <c r="AF683" s="8"/>
      <c r="AG683" s="8"/>
      <c r="AH683" s="8"/>
      <c r="AI683" s="8"/>
      <c r="AJ683" s="8"/>
      <c r="AK683" s="8"/>
    </row>
    <row r="684" spans="1:37" ht="12.75" customHeight="1" hidden="1">
      <c r="A684" s="8"/>
      <c r="B684" s="13"/>
      <c r="AC684" s="8"/>
      <c r="AD684" s="8"/>
      <c r="AE684" s="8"/>
      <c r="AF684" s="8"/>
      <c r="AG684" s="8"/>
      <c r="AH684" s="8"/>
      <c r="AI684" s="8"/>
      <c r="AJ684" s="8"/>
      <c r="AK684" s="8"/>
    </row>
    <row r="685" spans="1:37" ht="12.75" customHeight="1" hidden="1">
      <c r="A685" s="8"/>
      <c r="B685" s="13"/>
      <c r="AC685" s="8"/>
      <c r="AD685" s="8"/>
      <c r="AE685" s="8"/>
      <c r="AF685" s="8"/>
      <c r="AG685" s="8"/>
      <c r="AH685" s="8"/>
      <c r="AI685" s="8"/>
      <c r="AJ685" s="8"/>
      <c r="AK685" s="8"/>
    </row>
    <row r="686" spans="1:37" ht="12.75" customHeight="1" hidden="1">
      <c r="A686" s="8"/>
      <c r="B686" s="13"/>
      <c r="AC686" s="8"/>
      <c r="AD686" s="8"/>
      <c r="AE686" s="8"/>
      <c r="AF686" s="8"/>
      <c r="AG686" s="8"/>
      <c r="AH686" s="8"/>
      <c r="AI686" s="8"/>
      <c r="AJ686" s="8"/>
      <c r="AK686" s="8"/>
    </row>
    <row r="687" spans="1:37" ht="12.75" customHeight="1" hidden="1">
      <c r="A687" s="8"/>
      <c r="B687" s="13"/>
      <c r="AC687" s="8"/>
      <c r="AD687" s="8"/>
      <c r="AE687" s="8"/>
      <c r="AF687" s="8"/>
      <c r="AG687" s="8"/>
      <c r="AH687" s="8"/>
      <c r="AI687" s="8"/>
      <c r="AJ687" s="8"/>
      <c r="AK687" s="8"/>
    </row>
    <row r="688" spans="1:37" ht="12.75" customHeight="1" hidden="1">
      <c r="A688" s="8"/>
      <c r="B688" s="13"/>
      <c r="AC688" s="8"/>
      <c r="AD688" s="8"/>
      <c r="AE688" s="8"/>
      <c r="AF688" s="8"/>
      <c r="AG688" s="8"/>
      <c r="AH688" s="8"/>
      <c r="AI688" s="8"/>
      <c r="AJ688" s="8"/>
      <c r="AK688" s="8"/>
    </row>
    <row r="689" spans="1:37" ht="12.75" customHeight="1" hidden="1">
      <c r="A689" s="8"/>
      <c r="B689" s="13"/>
      <c r="AC689" s="8"/>
      <c r="AD689" s="8"/>
      <c r="AE689" s="8"/>
      <c r="AF689" s="8"/>
      <c r="AG689" s="8"/>
      <c r="AH689" s="8"/>
      <c r="AI689" s="8"/>
      <c r="AJ689" s="8"/>
      <c r="AK689" s="8"/>
    </row>
    <row r="690" spans="1:37" ht="12.75" customHeight="1" hidden="1">
      <c r="A690" s="8"/>
      <c r="B690" s="13"/>
      <c r="AC690" s="8"/>
      <c r="AD690" s="8"/>
      <c r="AE690" s="8"/>
      <c r="AF690" s="8"/>
      <c r="AG690" s="8"/>
      <c r="AH690" s="8"/>
      <c r="AI690" s="8"/>
      <c r="AJ690" s="8"/>
      <c r="AK690" s="8"/>
    </row>
    <row r="691" spans="1:37" ht="12.75" customHeight="1" hidden="1">
      <c r="A691" s="8"/>
      <c r="B691" s="13"/>
      <c r="AC691" s="8"/>
      <c r="AD691" s="8"/>
      <c r="AE691" s="8"/>
      <c r="AF691" s="8"/>
      <c r="AG691" s="8"/>
      <c r="AH691" s="8"/>
      <c r="AI691" s="8"/>
      <c r="AJ691" s="8"/>
      <c r="AK691" s="8"/>
    </row>
    <row r="692" spans="1:37" ht="12.75" customHeight="1" hidden="1">
      <c r="A692" s="8"/>
      <c r="B692" s="13"/>
      <c r="AC692" s="8"/>
      <c r="AD692" s="8"/>
      <c r="AE692" s="8"/>
      <c r="AF692" s="8"/>
      <c r="AG692" s="8"/>
      <c r="AH692" s="8"/>
      <c r="AI692" s="8"/>
      <c r="AJ692" s="8"/>
      <c r="AK692" s="8"/>
    </row>
    <row r="693" spans="1:37" ht="12.75" customHeight="1" hidden="1">
      <c r="A693" s="8"/>
      <c r="B693" s="13"/>
      <c r="AC693" s="8"/>
      <c r="AD693" s="8"/>
      <c r="AE693" s="8"/>
      <c r="AF693" s="8"/>
      <c r="AG693" s="8"/>
      <c r="AH693" s="8"/>
      <c r="AI693" s="8"/>
      <c r="AJ693" s="8"/>
      <c r="AK693" s="8"/>
    </row>
    <row r="694" spans="1:37" ht="12.75" customHeight="1" hidden="1">
      <c r="A694" s="8"/>
      <c r="B694" s="13"/>
      <c r="AC694" s="8"/>
      <c r="AD694" s="8"/>
      <c r="AE694" s="8"/>
      <c r="AF694" s="8"/>
      <c r="AG694" s="8"/>
      <c r="AH694" s="8"/>
      <c r="AI694" s="8"/>
      <c r="AJ694" s="8"/>
      <c r="AK694" s="8"/>
    </row>
    <row r="695" spans="1:37" ht="12.75" customHeight="1" hidden="1">
      <c r="A695" s="8"/>
      <c r="B695" s="13"/>
      <c r="AC695" s="8"/>
      <c r="AD695" s="8"/>
      <c r="AE695" s="8"/>
      <c r="AF695" s="8"/>
      <c r="AG695" s="8"/>
      <c r="AH695" s="8"/>
      <c r="AI695" s="8"/>
      <c r="AJ695" s="8"/>
      <c r="AK695" s="8"/>
    </row>
    <row r="696" spans="1:37" ht="12.75" customHeight="1" hidden="1">
      <c r="A696" s="8"/>
      <c r="B696" s="13"/>
      <c r="AC696" s="8"/>
      <c r="AD696" s="8"/>
      <c r="AE696" s="8"/>
      <c r="AF696" s="8"/>
      <c r="AG696" s="8"/>
      <c r="AH696" s="8"/>
      <c r="AI696" s="8"/>
      <c r="AJ696" s="8"/>
      <c r="AK696" s="8"/>
    </row>
    <row r="697" spans="1:37" ht="12.75" customHeight="1" hidden="1">
      <c r="A697" s="8"/>
      <c r="B697" s="13"/>
      <c r="AC697" s="8"/>
      <c r="AD697" s="8"/>
      <c r="AE697" s="8"/>
      <c r="AF697" s="8"/>
      <c r="AG697" s="8"/>
      <c r="AH697" s="8"/>
      <c r="AI697" s="8"/>
      <c r="AJ697" s="8"/>
      <c r="AK697" s="8"/>
    </row>
    <row r="698" spans="1:37" ht="12.75" customHeight="1" hidden="1">
      <c r="A698" s="8"/>
      <c r="B698" s="13"/>
      <c r="AC698" s="8"/>
      <c r="AD698" s="8"/>
      <c r="AE698" s="8"/>
      <c r="AF698" s="8"/>
      <c r="AG698" s="8"/>
      <c r="AH698" s="8"/>
      <c r="AI698" s="8"/>
      <c r="AJ698" s="8"/>
      <c r="AK698" s="8"/>
    </row>
    <row r="699" spans="1:37" ht="12.75" customHeight="1" hidden="1">
      <c r="A699" s="8"/>
      <c r="B699" s="13"/>
      <c r="AC699" s="8"/>
      <c r="AD699" s="8"/>
      <c r="AE699" s="8"/>
      <c r="AF699" s="8"/>
      <c r="AG699" s="8"/>
      <c r="AH699" s="8"/>
      <c r="AI699" s="8"/>
      <c r="AJ699" s="8"/>
      <c r="AK699" s="8"/>
    </row>
    <row r="700" spans="1:37" ht="12.75" customHeight="1" hidden="1">
      <c r="A700" s="8"/>
      <c r="B700" s="13"/>
      <c r="AC700" s="8"/>
      <c r="AD700" s="8"/>
      <c r="AE700" s="8"/>
      <c r="AF700" s="8"/>
      <c r="AG700" s="8"/>
      <c r="AH700" s="8"/>
      <c r="AI700" s="8"/>
      <c r="AJ700" s="8"/>
      <c r="AK700" s="8"/>
    </row>
    <row r="701" spans="1:37" ht="12.75" customHeight="1" hidden="1">
      <c r="A701" s="8"/>
      <c r="B701" s="13"/>
      <c r="AC701" s="8"/>
      <c r="AD701" s="8"/>
      <c r="AE701" s="8"/>
      <c r="AF701" s="8"/>
      <c r="AG701" s="8"/>
      <c r="AH701" s="8"/>
      <c r="AI701" s="8"/>
      <c r="AJ701" s="8"/>
      <c r="AK701" s="8"/>
    </row>
    <row r="702" spans="1:37" ht="12.75" customHeight="1" hidden="1">
      <c r="A702" s="8"/>
      <c r="B702" s="13"/>
      <c r="AC702" s="8"/>
      <c r="AD702" s="8"/>
      <c r="AE702" s="8"/>
      <c r="AF702" s="8"/>
      <c r="AG702" s="8"/>
      <c r="AH702" s="8"/>
      <c r="AI702" s="8"/>
      <c r="AJ702" s="8"/>
      <c r="AK702" s="8"/>
    </row>
    <row r="703" spans="1:37" ht="12.75" customHeight="1" hidden="1">
      <c r="A703" s="8"/>
      <c r="B703" s="13"/>
      <c r="AC703" s="8"/>
      <c r="AD703" s="8"/>
      <c r="AE703" s="8"/>
      <c r="AF703" s="8"/>
      <c r="AG703" s="8"/>
      <c r="AH703" s="8"/>
      <c r="AI703" s="8"/>
      <c r="AJ703" s="8"/>
      <c r="AK703" s="8"/>
    </row>
    <row r="704" spans="1:37" ht="12.75" customHeight="1" hidden="1">
      <c r="A704" s="8"/>
      <c r="B704" s="13"/>
      <c r="AC704" s="8"/>
      <c r="AD704" s="8"/>
      <c r="AE704" s="8"/>
      <c r="AF704" s="8"/>
      <c r="AG704" s="8"/>
      <c r="AH704" s="8"/>
      <c r="AI704" s="8"/>
      <c r="AJ704" s="8"/>
      <c r="AK704" s="8"/>
    </row>
    <row r="705" spans="1:37" ht="12.75" customHeight="1" hidden="1">
      <c r="A705" s="8"/>
      <c r="B705" s="13"/>
      <c r="AC705" s="8"/>
      <c r="AD705" s="8"/>
      <c r="AE705" s="8"/>
      <c r="AF705" s="8"/>
      <c r="AG705" s="8"/>
      <c r="AH705" s="8"/>
      <c r="AI705" s="8"/>
      <c r="AJ705" s="8"/>
      <c r="AK705" s="8"/>
    </row>
    <row r="706" spans="1:37" ht="12.75" customHeight="1" hidden="1">
      <c r="A706" s="8"/>
      <c r="B706" s="13"/>
      <c r="AC706" s="8"/>
      <c r="AD706" s="8"/>
      <c r="AE706" s="8"/>
      <c r="AF706" s="8"/>
      <c r="AG706" s="8"/>
      <c r="AH706" s="8"/>
      <c r="AI706" s="8"/>
      <c r="AJ706" s="8"/>
      <c r="AK706" s="8"/>
    </row>
    <row r="707" spans="1:37" ht="12.75" customHeight="1" hidden="1">
      <c r="A707" s="8"/>
      <c r="B707" s="13"/>
      <c r="AC707" s="8"/>
      <c r="AD707" s="8"/>
      <c r="AE707" s="8"/>
      <c r="AF707" s="8"/>
      <c r="AG707" s="8"/>
      <c r="AH707" s="8"/>
      <c r="AI707" s="8"/>
      <c r="AJ707" s="8"/>
      <c r="AK707" s="8"/>
    </row>
    <row r="708" spans="1:37" ht="12.75" customHeight="1" hidden="1">
      <c r="A708" s="8"/>
      <c r="B708" s="13"/>
      <c r="AC708" s="8"/>
      <c r="AD708" s="8"/>
      <c r="AE708" s="8"/>
      <c r="AF708" s="8"/>
      <c r="AG708" s="8"/>
      <c r="AH708" s="8"/>
      <c r="AI708" s="8"/>
      <c r="AJ708" s="8"/>
      <c r="AK708" s="8"/>
    </row>
    <row r="709" spans="1:37" ht="12.75" customHeight="1" hidden="1">
      <c r="A709" s="8"/>
      <c r="B709" s="13"/>
      <c r="AC709" s="8"/>
      <c r="AD709" s="8"/>
      <c r="AE709" s="8"/>
      <c r="AF709" s="8"/>
      <c r="AG709" s="8"/>
      <c r="AH709" s="8"/>
      <c r="AI709" s="8"/>
      <c r="AJ709" s="8"/>
      <c r="AK709" s="8"/>
    </row>
    <row r="710" spans="1:37" ht="12.75" customHeight="1" hidden="1">
      <c r="A710" s="8"/>
      <c r="B710" s="13"/>
      <c r="AC710" s="8"/>
      <c r="AD710" s="8"/>
      <c r="AE710" s="8"/>
      <c r="AF710" s="8"/>
      <c r="AG710" s="8"/>
      <c r="AH710" s="8"/>
      <c r="AI710" s="8"/>
      <c r="AJ710" s="8"/>
      <c r="AK710" s="8"/>
    </row>
    <row r="711" spans="1:37" ht="12.75" customHeight="1" hidden="1">
      <c r="A711" s="8"/>
      <c r="B711" s="13"/>
      <c r="AC711" s="8"/>
      <c r="AD711" s="8"/>
      <c r="AE711" s="8"/>
      <c r="AF711" s="8"/>
      <c r="AG711" s="8"/>
      <c r="AH711" s="8"/>
      <c r="AI711" s="8"/>
      <c r="AJ711" s="8"/>
      <c r="AK711" s="8"/>
    </row>
    <row r="712" spans="1:37" ht="12.75" customHeight="1" hidden="1">
      <c r="A712" s="8"/>
      <c r="B712" s="13"/>
      <c r="AC712" s="8"/>
      <c r="AD712" s="8"/>
      <c r="AE712" s="8"/>
      <c r="AF712" s="8"/>
      <c r="AG712" s="8"/>
      <c r="AH712" s="8"/>
      <c r="AI712" s="8"/>
      <c r="AJ712" s="8"/>
      <c r="AK712" s="8"/>
    </row>
    <row r="713" spans="1:37" ht="12.75" customHeight="1" hidden="1">
      <c r="A713" s="8"/>
      <c r="B713" s="13"/>
      <c r="AC713" s="8"/>
      <c r="AD713" s="8"/>
      <c r="AE713" s="8"/>
      <c r="AF713" s="8"/>
      <c r="AG713" s="8"/>
      <c r="AH713" s="8"/>
      <c r="AI713" s="8"/>
      <c r="AJ713" s="8"/>
      <c r="AK713" s="8"/>
    </row>
    <row r="714" spans="1:37" ht="12.75" customHeight="1" hidden="1">
      <c r="A714" s="8"/>
      <c r="B714" s="13"/>
      <c r="AC714" s="8"/>
      <c r="AD714" s="8"/>
      <c r="AE714" s="8"/>
      <c r="AF714" s="8"/>
      <c r="AG714" s="8"/>
      <c r="AH714" s="8"/>
      <c r="AI714" s="8"/>
      <c r="AJ714" s="8"/>
      <c r="AK714" s="8"/>
    </row>
    <row r="715" spans="1:37" ht="12.75" customHeight="1" hidden="1">
      <c r="A715" s="8"/>
      <c r="B715" s="13"/>
      <c r="AC715" s="8"/>
      <c r="AD715" s="8"/>
      <c r="AE715" s="8"/>
      <c r="AF715" s="8"/>
      <c r="AG715" s="8"/>
      <c r="AH715" s="8"/>
      <c r="AI715" s="8"/>
      <c r="AJ715" s="8"/>
      <c r="AK715" s="8"/>
    </row>
    <row r="716" spans="1:37" ht="12.75" customHeight="1" hidden="1">
      <c r="A716" s="8"/>
      <c r="B716" s="13"/>
      <c r="AC716" s="8"/>
      <c r="AD716" s="8"/>
      <c r="AE716" s="8"/>
      <c r="AF716" s="8"/>
      <c r="AG716" s="8"/>
      <c r="AH716" s="8"/>
      <c r="AI716" s="8"/>
      <c r="AJ716" s="8"/>
      <c r="AK716" s="8"/>
    </row>
    <row r="717" spans="1:37" ht="12.75" customHeight="1" hidden="1">
      <c r="A717" s="8"/>
      <c r="B717" s="13"/>
      <c r="AC717" s="8"/>
      <c r="AD717" s="8"/>
      <c r="AE717" s="8"/>
      <c r="AF717" s="8"/>
      <c r="AG717" s="8"/>
      <c r="AH717" s="8"/>
      <c r="AI717" s="8"/>
      <c r="AJ717" s="8"/>
      <c r="AK717" s="8"/>
    </row>
    <row r="718" spans="1:37" ht="12.75" customHeight="1" hidden="1">
      <c r="A718" s="8"/>
      <c r="B718" s="13"/>
      <c r="AC718" s="8"/>
      <c r="AD718" s="8"/>
      <c r="AE718" s="8"/>
      <c r="AF718" s="8"/>
      <c r="AG718" s="8"/>
      <c r="AH718" s="8"/>
      <c r="AI718" s="8"/>
      <c r="AJ718" s="8"/>
      <c r="AK718" s="8"/>
    </row>
    <row r="719" spans="1:37" ht="12.75" customHeight="1" hidden="1">
      <c r="A719" s="8"/>
      <c r="B719" s="13"/>
      <c r="AC719" s="8"/>
      <c r="AD719" s="8"/>
      <c r="AE719" s="8"/>
      <c r="AF719" s="8"/>
      <c r="AG719" s="8"/>
      <c r="AH719" s="8"/>
      <c r="AI719" s="8"/>
      <c r="AJ719" s="8"/>
      <c r="AK719" s="8"/>
    </row>
    <row r="720" spans="1:37" ht="12.75" customHeight="1" hidden="1">
      <c r="A720" s="8"/>
      <c r="B720" s="13"/>
      <c r="AC720" s="8"/>
      <c r="AD720" s="8"/>
      <c r="AE720" s="8"/>
      <c r="AF720" s="8"/>
      <c r="AG720" s="8"/>
      <c r="AH720" s="8"/>
      <c r="AI720" s="8"/>
      <c r="AJ720" s="8"/>
      <c r="AK720" s="8"/>
    </row>
    <row r="721" spans="1:37" ht="12.75" customHeight="1" hidden="1">
      <c r="A721" s="8"/>
      <c r="B721" s="13"/>
      <c r="AC721" s="8"/>
      <c r="AD721" s="8"/>
      <c r="AE721" s="8"/>
      <c r="AF721" s="8"/>
      <c r="AG721" s="8"/>
      <c r="AH721" s="8"/>
      <c r="AI721" s="8"/>
      <c r="AJ721" s="8"/>
      <c r="AK721" s="8"/>
    </row>
    <row r="722" spans="1:37" ht="12.75" customHeight="1" hidden="1">
      <c r="A722" s="8"/>
      <c r="B722" s="13"/>
      <c r="AC722" s="8"/>
      <c r="AD722" s="8"/>
      <c r="AE722" s="8"/>
      <c r="AF722" s="8"/>
      <c r="AG722" s="8"/>
      <c r="AH722" s="8"/>
      <c r="AI722" s="8"/>
      <c r="AJ722" s="8"/>
      <c r="AK722" s="8"/>
    </row>
    <row r="723" spans="1:37" ht="12.75" customHeight="1" hidden="1">
      <c r="A723" s="8"/>
      <c r="B723" s="13"/>
      <c r="AC723" s="8"/>
      <c r="AD723" s="8"/>
      <c r="AE723" s="8"/>
      <c r="AF723" s="8"/>
      <c r="AG723" s="8"/>
      <c r="AH723" s="8"/>
      <c r="AI723" s="8"/>
      <c r="AJ723" s="8"/>
      <c r="AK723" s="8"/>
    </row>
    <row r="724" spans="1:37" ht="12.75" customHeight="1" hidden="1">
      <c r="A724" s="8"/>
      <c r="B724" s="13"/>
      <c r="AC724" s="8"/>
      <c r="AD724" s="8"/>
      <c r="AE724" s="8"/>
      <c r="AF724" s="8"/>
      <c r="AG724" s="8"/>
      <c r="AH724" s="8"/>
      <c r="AI724" s="8"/>
      <c r="AJ724" s="8"/>
      <c r="AK724" s="8"/>
    </row>
    <row r="725" spans="1:37" ht="12.75" customHeight="1" hidden="1">
      <c r="A725" s="8"/>
      <c r="B725" s="13"/>
      <c r="AC725" s="8"/>
      <c r="AD725" s="8"/>
      <c r="AE725" s="8"/>
      <c r="AF725" s="8"/>
      <c r="AG725" s="8"/>
      <c r="AH725" s="8"/>
      <c r="AI725" s="8"/>
      <c r="AJ725" s="8"/>
      <c r="AK725" s="8"/>
    </row>
    <row r="726" spans="1:37" ht="12.75" customHeight="1" hidden="1">
      <c r="A726" s="8"/>
      <c r="B726" s="13"/>
      <c r="AC726" s="8"/>
      <c r="AD726" s="8"/>
      <c r="AE726" s="8"/>
      <c r="AF726" s="8"/>
      <c r="AG726" s="8"/>
      <c r="AH726" s="8"/>
      <c r="AI726" s="8"/>
      <c r="AJ726" s="8"/>
      <c r="AK726" s="8"/>
    </row>
    <row r="727" spans="1:37" ht="12.75" customHeight="1" hidden="1">
      <c r="A727" s="8"/>
      <c r="B727" s="13"/>
      <c r="AC727" s="8"/>
      <c r="AD727" s="8"/>
      <c r="AE727" s="8"/>
      <c r="AF727" s="8"/>
      <c r="AG727" s="8"/>
      <c r="AH727" s="8"/>
      <c r="AI727" s="8"/>
      <c r="AJ727" s="8"/>
      <c r="AK727" s="8"/>
    </row>
    <row r="728" spans="1:37" ht="12.75" customHeight="1" hidden="1">
      <c r="A728" s="8"/>
      <c r="B728" s="13"/>
      <c r="AC728" s="8"/>
      <c r="AD728" s="8"/>
      <c r="AE728" s="8"/>
      <c r="AF728" s="8"/>
      <c r="AG728" s="8"/>
      <c r="AH728" s="8"/>
      <c r="AI728" s="8"/>
      <c r="AJ728" s="8"/>
      <c r="AK728" s="8"/>
    </row>
    <row r="729" spans="1:37" ht="12.75" customHeight="1" hidden="1">
      <c r="A729" s="8"/>
      <c r="B729" s="13"/>
      <c r="AC729" s="8"/>
      <c r="AD729" s="8"/>
      <c r="AE729" s="8"/>
      <c r="AF729" s="8"/>
      <c r="AG729" s="8"/>
      <c r="AH729" s="8"/>
      <c r="AI729" s="8"/>
      <c r="AJ729" s="8"/>
      <c r="AK729" s="8"/>
    </row>
    <row r="730" spans="1:37" ht="12.75" customHeight="1" hidden="1">
      <c r="A730" s="8"/>
      <c r="B730" s="13"/>
      <c r="AC730" s="8"/>
      <c r="AD730" s="8"/>
      <c r="AE730" s="8"/>
      <c r="AF730" s="8"/>
      <c r="AG730" s="8"/>
      <c r="AH730" s="8"/>
      <c r="AI730" s="8"/>
      <c r="AJ730" s="8"/>
      <c r="AK730" s="8"/>
    </row>
    <row r="731" spans="1:37" ht="12.75" customHeight="1" hidden="1">
      <c r="A731" s="8"/>
      <c r="B731" s="13"/>
      <c r="AC731" s="8"/>
      <c r="AD731" s="8"/>
      <c r="AE731" s="8"/>
      <c r="AF731" s="8"/>
      <c r="AG731" s="8"/>
      <c r="AH731" s="8"/>
      <c r="AI731" s="8"/>
      <c r="AJ731" s="8"/>
      <c r="AK731" s="8"/>
    </row>
    <row r="732" spans="1:37" ht="12.75" customHeight="1" hidden="1">
      <c r="A732" s="8"/>
      <c r="B732" s="13"/>
      <c r="AC732" s="8"/>
      <c r="AD732" s="8"/>
      <c r="AE732" s="8"/>
      <c r="AF732" s="8"/>
      <c r="AG732" s="8"/>
      <c r="AH732" s="8"/>
      <c r="AI732" s="8"/>
      <c r="AJ732" s="8"/>
      <c r="AK732" s="8"/>
    </row>
    <row r="733" spans="1:37" ht="12.75" customHeight="1" hidden="1">
      <c r="A733" s="8"/>
      <c r="B733" s="13"/>
      <c r="AC733" s="8"/>
      <c r="AD733" s="8"/>
      <c r="AE733" s="8"/>
      <c r="AF733" s="8"/>
      <c r="AG733" s="8"/>
      <c r="AH733" s="8"/>
      <c r="AI733" s="8"/>
      <c r="AJ733" s="8"/>
      <c r="AK733" s="8"/>
    </row>
    <row r="734" spans="1:37" ht="12.75" customHeight="1" hidden="1">
      <c r="A734" s="8"/>
      <c r="B734" s="13"/>
      <c r="AC734" s="8"/>
      <c r="AD734" s="8"/>
      <c r="AE734" s="8"/>
      <c r="AF734" s="8"/>
      <c r="AG734" s="8"/>
      <c r="AH734" s="8"/>
      <c r="AI734" s="8"/>
      <c r="AJ734" s="8"/>
      <c r="AK734" s="8"/>
    </row>
    <row r="735" spans="1:37" ht="12.75" customHeight="1" hidden="1">
      <c r="A735" s="8"/>
      <c r="B735" s="13"/>
      <c r="AC735" s="8"/>
      <c r="AD735" s="8"/>
      <c r="AE735" s="8"/>
      <c r="AF735" s="8"/>
      <c r="AG735" s="8"/>
      <c r="AH735" s="8"/>
      <c r="AI735" s="8"/>
      <c r="AJ735" s="8"/>
      <c r="AK735" s="8"/>
    </row>
    <row r="736" spans="1:37" ht="12.75" customHeight="1" hidden="1">
      <c r="A736" s="8"/>
      <c r="B736" s="13"/>
      <c r="AC736" s="8"/>
      <c r="AD736" s="8"/>
      <c r="AE736" s="8"/>
      <c r="AF736" s="8"/>
      <c r="AG736" s="8"/>
      <c r="AH736" s="8"/>
      <c r="AI736" s="8"/>
      <c r="AJ736" s="8"/>
      <c r="AK736" s="8"/>
    </row>
    <row r="737" spans="1:37" ht="12.75" customHeight="1" hidden="1">
      <c r="A737" s="8"/>
      <c r="B737" s="13"/>
      <c r="AC737" s="8"/>
      <c r="AD737" s="8"/>
      <c r="AE737" s="8"/>
      <c r="AF737" s="8"/>
      <c r="AG737" s="8"/>
      <c r="AH737" s="8"/>
      <c r="AI737" s="8"/>
      <c r="AJ737" s="8"/>
      <c r="AK737" s="8"/>
    </row>
    <row r="738" spans="1:37" ht="12.75" customHeight="1" hidden="1">
      <c r="A738" s="8"/>
      <c r="B738" s="13"/>
      <c r="AC738" s="8"/>
      <c r="AD738" s="8"/>
      <c r="AE738" s="8"/>
      <c r="AF738" s="8"/>
      <c r="AG738" s="8"/>
      <c r="AH738" s="8"/>
      <c r="AI738" s="8"/>
      <c r="AJ738" s="8"/>
      <c r="AK738" s="8"/>
    </row>
    <row r="739" spans="1:37" ht="12.75" customHeight="1" hidden="1">
      <c r="A739" s="8"/>
      <c r="B739" s="13"/>
      <c r="AC739" s="8"/>
      <c r="AD739" s="8"/>
      <c r="AE739" s="8"/>
      <c r="AF739" s="8"/>
      <c r="AG739" s="8"/>
      <c r="AH739" s="8"/>
      <c r="AI739" s="8"/>
      <c r="AJ739" s="8"/>
      <c r="AK739" s="8"/>
    </row>
    <row r="740" spans="1:37" ht="12.75" customHeight="1" hidden="1">
      <c r="A740" s="8"/>
      <c r="B740" s="13"/>
      <c r="AC740" s="8"/>
      <c r="AD740" s="8"/>
      <c r="AE740" s="8"/>
      <c r="AF740" s="8"/>
      <c r="AG740" s="8"/>
      <c r="AH740" s="8"/>
      <c r="AI740" s="8"/>
      <c r="AJ740" s="8"/>
      <c r="AK740" s="8"/>
    </row>
    <row r="741" spans="1:37" ht="12.75" customHeight="1" hidden="1">
      <c r="A741" s="8"/>
      <c r="B741" s="13"/>
      <c r="AC741" s="8"/>
      <c r="AD741" s="8"/>
      <c r="AE741" s="8"/>
      <c r="AF741" s="8"/>
      <c r="AG741" s="8"/>
      <c r="AH741" s="8"/>
      <c r="AI741" s="8"/>
      <c r="AJ741" s="8"/>
      <c r="AK741" s="8"/>
    </row>
    <row r="742" spans="1:37" ht="12.75" customHeight="1" hidden="1">
      <c r="A742" s="8"/>
      <c r="B742" s="13"/>
      <c r="AC742" s="8"/>
      <c r="AD742" s="8"/>
      <c r="AE742" s="8"/>
      <c r="AF742" s="8"/>
      <c r="AG742" s="8"/>
      <c r="AH742" s="8"/>
      <c r="AI742" s="8"/>
      <c r="AJ742" s="8"/>
      <c r="AK742" s="8"/>
    </row>
    <row r="743" spans="1:37" ht="12.75" customHeight="1" hidden="1">
      <c r="A743" s="8"/>
      <c r="B743" s="13"/>
      <c r="AC743" s="8"/>
      <c r="AD743" s="8"/>
      <c r="AE743" s="8"/>
      <c r="AF743" s="8"/>
      <c r="AG743" s="8"/>
      <c r="AH743" s="8"/>
      <c r="AI743" s="8"/>
      <c r="AJ743" s="8"/>
      <c r="AK743" s="8"/>
    </row>
    <row r="744" spans="1:37" ht="12.75" customHeight="1" hidden="1">
      <c r="A744" s="8"/>
      <c r="B744" s="13"/>
      <c r="AC744" s="8"/>
      <c r="AD744" s="8"/>
      <c r="AE744" s="8"/>
      <c r="AF744" s="8"/>
      <c r="AG744" s="8"/>
      <c r="AH744" s="8"/>
      <c r="AI744" s="8"/>
      <c r="AJ744" s="8"/>
      <c r="AK744" s="8"/>
    </row>
    <row r="745" spans="1:37" ht="12.75" customHeight="1" hidden="1">
      <c r="A745" s="8"/>
      <c r="B745" s="13"/>
      <c r="AC745" s="8"/>
      <c r="AD745" s="8"/>
      <c r="AE745" s="8"/>
      <c r="AF745" s="8"/>
      <c r="AG745" s="8"/>
      <c r="AH745" s="8"/>
      <c r="AI745" s="8"/>
      <c r="AJ745" s="8"/>
      <c r="AK745" s="8"/>
    </row>
    <row r="746" spans="1:37" ht="12.75" customHeight="1" hidden="1">
      <c r="A746" s="8"/>
      <c r="B746" s="13"/>
      <c r="AC746" s="8"/>
      <c r="AD746" s="8"/>
      <c r="AE746" s="8"/>
      <c r="AF746" s="8"/>
      <c r="AG746" s="8"/>
      <c r="AH746" s="8"/>
      <c r="AI746" s="8"/>
      <c r="AJ746" s="8"/>
      <c r="AK746" s="8"/>
    </row>
    <row r="747" spans="1:37" ht="12.75" customHeight="1" hidden="1">
      <c r="A747" s="8"/>
      <c r="B747" s="13"/>
      <c r="AC747" s="8"/>
      <c r="AD747" s="8"/>
      <c r="AE747" s="8"/>
      <c r="AF747" s="8"/>
      <c r="AG747" s="8"/>
      <c r="AH747" s="8"/>
      <c r="AI747" s="8"/>
      <c r="AJ747" s="8"/>
      <c r="AK747" s="8"/>
    </row>
    <row r="748" spans="1:37" ht="12.75" customHeight="1" hidden="1">
      <c r="A748" s="8"/>
      <c r="B748" s="13"/>
      <c r="AC748" s="8"/>
      <c r="AD748" s="8"/>
      <c r="AE748" s="8"/>
      <c r="AF748" s="8"/>
      <c r="AG748" s="8"/>
      <c r="AH748" s="8"/>
      <c r="AI748" s="8"/>
      <c r="AJ748" s="8"/>
      <c r="AK748" s="8"/>
    </row>
    <row r="749" spans="1:37" ht="12.75" customHeight="1" hidden="1">
      <c r="A749" s="8"/>
      <c r="B749" s="13"/>
      <c r="AC749" s="8"/>
      <c r="AD749" s="8"/>
      <c r="AE749" s="8"/>
      <c r="AF749" s="8"/>
      <c r="AG749" s="8"/>
      <c r="AH749" s="8"/>
      <c r="AI749" s="8"/>
      <c r="AJ749" s="8"/>
      <c r="AK749" s="8"/>
    </row>
    <row r="750" spans="1:37" ht="12.75" customHeight="1" hidden="1">
      <c r="A750" s="8"/>
      <c r="B750" s="13"/>
      <c r="AC750" s="8"/>
      <c r="AD750" s="8"/>
      <c r="AE750" s="8"/>
      <c r="AF750" s="8"/>
      <c r="AG750" s="8"/>
      <c r="AH750" s="8"/>
      <c r="AI750" s="8"/>
      <c r="AJ750" s="8"/>
      <c r="AK750" s="8"/>
    </row>
    <row r="751" spans="1:37" ht="12.75" customHeight="1" hidden="1">
      <c r="A751" s="8"/>
      <c r="B751" s="13"/>
      <c r="AC751" s="8"/>
      <c r="AD751" s="8"/>
      <c r="AE751" s="8"/>
      <c r="AF751" s="8"/>
      <c r="AG751" s="8"/>
      <c r="AH751" s="8"/>
      <c r="AI751" s="8"/>
      <c r="AJ751" s="8"/>
      <c r="AK751" s="8"/>
    </row>
    <row r="752" spans="1:37" ht="12.75" customHeight="1" hidden="1">
      <c r="A752" s="8"/>
      <c r="B752" s="13"/>
      <c r="AC752" s="8"/>
      <c r="AD752" s="8"/>
      <c r="AE752" s="8"/>
      <c r="AF752" s="8"/>
      <c r="AG752" s="8"/>
      <c r="AH752" s="8"/>
      <c r="AI752" s="8"/>
      <c r="AJ752" s="8"/>
      <c r="AK752" s="8"/>
    </row>
    <row r="753" spans="1:37" ht="12.75" customHeight="1" hidden="1">
      <c r="A753" s="8"/>
      <c r="B753" s="13"/>
      <c r="AC753" s="8"/>
      <c r="AD753" s="8"/>
      <c r="AE753" s="8"/>
      <c r="AF753" s="8"/>
      <c r="AG753" s="8"/>
      <c r="AH753" s="8"/>
      <c r="AI753" s="8"/>
      <c r="AJ753" s="8"/>
      <c r="AK753" s="8"/>
    </row>
    <row r="754" spans="1:37" ht="12.75" customHeight="1" hidden="1">
      <c r="A754" s="8"/>
      <c r="B754" s="13"/>
      <c r="AC754" s="8"/>
      <c r="AD754" s="8"/>
      <c r="AE754" s="8"/>
      <c r="AF754" s="8"/>
      <c r="AG754" s="8"/>
      <c r="AH754" s="8"/>
      <c r="AI754" s="8"/>
      <c r="AJ754" s="8"/>
      <c r="AK754" s="8"/>
    </row>
    <row r="755" spans="1:37" ht="12.75" customHeight="1" hidden="1">
      <c r="A755" s="8"/>
      <c r="B755" s="13"/>
      <c r="AC755" s="8"/>
      <c r="AD755" s="8"/>
      <c r="AE755" s="8"/>
      <c r="AF755" s="8"/>
      <c r="AG755" s="8"/>
      <c r="AH755" s="8"/>
      <c r="AI755" s="8"/>
      <c r="AJ755" s="8"/>
      <c r="AK755" s="8"/>
    </row>
    <row r="756" spans="1:37" ht="12.75" customHeight="1" hidden="1">
      <c r="A756" s="8"/>
      <c r="B756" s="13"/>
      <c r="AC756" s="8"/>
      <c r="AD756" s="8"/>
      <c r="AE756" s="8"/>
      <c r="AF756" s="8"/>
      <c r="AG756" s="8"/>
      <c r="AH756" s="8"/>
      <c r="AI756" s="8"/>
      <c r="AJ756" s="8"/>
      <c r="AK756" s="8"/>
    </row>
    <row r="757" spans="1:37" ht="12.75" customHeight="1" hidden="1">
      <c r="A757" s="8"/>
      <c r="B757" s="13"/>
      <c r="AC757" s="8"/>
      <c r="AD757" s="8"/>
      <c r="AE757" s="8"/>
      <c r="AF757" s="8"/>
      <c r="AG757" s="8"/>
      <c r="AH757" s="8"/>
      <c r="AI757" s="8"/>
      <c r="AJ757" s="8"/>
      <c r="AK757" s="8"/>
    </row>
    <row r="758" spans="1:37" ht="12.75" customHeight="1" hidden="1">
      <c r="A758" s="8"/>
      <c r="B758" s="13"/>
      <c r="AC758" s="8"/>
      <c r="AD758" s="8"/>
      <c r="AE758" s="8"/>
      <c r="AF758" s="8"/>
      <c r="AG758" s="8"/>
      <c r="AH758" s="8"/>
      <c r="AI758" s="8"/>
      <c r="AJ758" s="8"/>
      <c r="AK758" s="8"/>
    </row>
    <row r="759" spans="1:37" ht="12.75" customHeight="1" hidden="1">
      <c r="A759" s="8"/>
      <c r="B759" s="13"/>
      <c r="AC759" s="8"/>
      <c r="AD759" s="8"/>
      <c r="AE759" s="8"/>
      <c r="AF759" s="8"/>
      <c r="AG759" s="8"/>
      <c r="AH759" s="8"/>
      <c r="AI759" s="8"/>
      <c r="AJ759" s="8"/>
      <c r="AK759" s="8"/>
    </row>
    <row r="760" spans="1:37" ht="12.75" customHeight="1" hidden="1">
      <c r="A760" s="8"/>
      <c r="B760" s="13"/>
      <c r="AC760" s="8"/>
      <c r="AD760" s="8"/>
      <c r="AE760" s="8"/>
      <c r="AF760" s="8"/>
      <c r="AG760" s="8"/>
      <c r="AH760" s="8"/>
      <c r="AI760" s="8"/>
      <c r="AJ760" s="8"/>
      <c r="AK760" s="8"/>
    </row>
    <row r="761" spans="1:37" ht="12.75" customHeight="1" hidden="1">
      <c r="A761" s="8"/>
      <c r="B761" s="13"/>
      <c r="AC761" s="8"/>
      <c r="AD761" s="8"/>
      <c r="AE761" s="8"/>
      <c r="AF761" s="8"/>
      <c r="AG761" s="8"/>
      <c r="AH761" s="8"/>
      <c r="AI761" s="8"/>
      <c r="AJ761" s="8"/>
      <c r="AK761" s="8"/>
    </row>
    <row r="762" spans="1:37" ht="12.75" customHeight="1" hidden="1">
      <c r="A762" s="8"/>
      <c r="B762" s="13"/>
      <c r="AC762" s="8"/>
      <c r="AD762" s="8"/>
      <c r="AE762" s="8"/>
      <c r="AF762" s="8"/>
      <c r="AG762" s="8"/>
      <c r="AH762" s="8"/>
      <c r="AI762" s="8"/>
      <c r="AJ762" s="8"/>
      <c r="AK762" s="8"/>
    </row>
    <row r="763" spans="1:37" ht="12.75" customHeight="1" hidden="1">
      <c r="A763" s="8"/>
      <c r="B763" s="13"/>
      <c r="AC763" s="8"/>
      <c r="AD763" s="8"/>
      <c r="AE763" s="8"/>
      <c r="AF763" s="8"/>
      <c r="AG763" s="8"/>
      <c r="AH763" s="8"/>
      <c r="AI763" s="8"/>
      <c r="AJ763" s="8"/>
      <c r="AK763" s="8"/>
    </row>
    <row r="764" spans="1:37" ht="12.75" customHeight="1" hidden="1">
      <c r="A764" s="8"/>
      <c r="B764" s="13"/>
      <c r="AC764" s="8"/>
      <c r="AD764" s="8"/>
      <c r="AE764" s="8"/>
      <c r="AF764" s="8"/>
      <c r="AG764" s="8"/>
      <c r="AH764" s="8"/>
      <c r="AI764" s="8"/>
      <c r="AJ764" s="8"/>
      <c r="AK764" s="8"/>
    </row>
    <row r="765" spans="1:37" ht="12.75" customHeight="1" hidden="1">
      <c r="A765" s="8"/>
      <c r="B765" s="13"/>
      <c r="AC765" s="8"/>
      <c r="AD765" s="8"/>
      <c r="AE765" s="8"/>
      <c r="AF765" s="8"/>
      <c r="AG765" s="8"/>
      <c r="AH765" s="8"/>
      <c r="AI765" s="8"/>
      <c r="AJ765" s="8"/>
      <c r="AK765" s="8"/>
    </row>
    <row r="766" spans="1:37" ht="12.75" customHeight="1" hidden="1">
      <c r="A766" s="8"/>
      <c r="B766" s="13"/>
      <c r="AC766" s="8"/>
      <c r="AD766" s="8"/>
      <c r="AE766" s="8"/>
      <c r="AF766" s="8"/>
      <c r="AG766" s="8"/>
      <c r="AH766" s="8"/>
      <c r="AI766" s="8"/>
      <c r="AJ766" s="8"/>
      <c r="AK766" s="8"/>
    </row>
    <row r="767" spans="1:37" ht="12.75" customHeight="1" hidden="1">
      <c r="A767" s="8"/>
      <c r="B767" s="13"/>
      <c r="AC767" s="8"/>
      <c r="AD767" s="8"/>
      <c r="AE767" s="8"/>
      <c r="AF767" s="8"/>
      <c r="AG767" s="8"/>
      <c r="AH767" s="8"/>
      <c r="AI767" s="8"/>
      <c r="AJ767" s="8"/>
      <c r="AK767" s="8"/>
    </row>
    <row r="768" spans="1:37" ht="12.75" customHeight="1" hidden="1">
      <c r="A768" s="8"/>
      <c r="B768" s="13"/>
      <c r="AC768" s="8"/>
      <c r="AD768" s="8"/>
      <c r="AE768" s="8"/>
      <c r="AF768" s="8"/>
      <c r="AG768" s="8"/>
      <c r="AH768" s="8"/>
      <c r="AI768" s="8"/>
      <c r="AJ768" s="8"/>
      <c r="AK768" s="8"/>
    </row>
    <row r="769" spans="1:37" ht="12.75" customHeight="1" hidden="1">
      <c r="A769" s="8"/>
      <c r="B769" s="13"/>
      <c r="AC769" s="8"/>
      <c r="AD769" s="8"/>
      <c r="AE769" s="8"/>
      <c r="AF769" s="8"/>
      <c r="AG769" s="8"/>
      <c r="AH769" s="8"/>
      <c r="AI769" s="8"/>
      <c r="AJ769" s="8"/>
      <c r="AK769" s="8"/>
    </row>
    <row r="770" spans="1:37" ht="12.75" customHeight="1" hidden="1">
      <c r="A770" s="8"/>
      <c r="B770" s="13"/>
      <c r="AC770" s="8"/>
      <c r="AD770" s="8"/>
      <c r="AE770" s="8"/>
      <c r="AF770" s="8"/>
      <c r="AG770" s="8"/>
      <c r="AH770" s="8"/>
      <c r="AI770" s="8"/>
      <c r="AJ770" s="8"/>
      <c r="AK770" s="8"/>
    </row>
    <row r="771" spans="1:37" ht="12.75" customHeight="1" hidden="1">
      <c r="A771" s="8"/>
      <c r="B771" s="13"/>
      <c r="AC771" s="8"/>
      <c r="AD771" s="8"/>
      <c r="AE771" s="8"/>
      <c r="AF771" s="8"/>
      <c r="AG771" s="8"/>
      <c r="AH771" s="8"/>
      <c r="AI771" s="8"/>
      <c r="AJ771" s="8"/>
      <c r="AK771" s="8"/>
    </row>
    <row r="772" spans="1:37" ht="12.75" customHeight="1" hidden="1">
      <c r="A772" s="8"/>
      <c r="B772" s="13"/>
      <c r="AC772" s="8"/>
      <c r="AD772" s="8"/>
      <c r="AE772" s="8"/>
      <c r="AF772" s="8"/>
      <c r="AG772" s="8"/>
      <c r="AH772" s="8"/>
      <c r="AI772" s="8"/>
      <c r="AJ772" s="8"/>
      <c r="AK772" s="8"/>
    </row>
    <row r="773" spans="1:37" ht="12.75" customHeight="1" hidden="1">
      <c r="A773" s="8"/>
      <c r="B773" s="13"/>
      <c r="AC773" s="8"/>
      <c r="AD773" s="8"/>
      <c r="AE773" s="8"/>
      <c r="AF773" s="8"/>
      <c r="AG773" s="8"/>
      <c r="AH773" s="8"/>
      <c r="AI773" s="8"/>
      <c r="AJ773" s="8"/>
      <c r="AK773" s="8"/>
    </row>
    <row r="774" spans="1:37" ht="12.75" customHeight="1" hidden="1">
      <c r="A774" s="8"/>
      <c r="B774" s="13"/>
      <c r="AC774" s="8"/>
      <c r="AD774" s="8"/>
      <c r="AE774" s="8"/>
      <c r="AF774" s="8"/>
      <c r="AG774" s="8"/>
      <c r="AH774" s="8"/>
      <c r="AI774" s="8"/>
      <c r="AJ774" s="8"/>
      <c r="AK774" s="8"/>
    </row>
    <row r="775" spans="1:37" ht="12.75" customHeight="1" hidden="1">
      <c r="A775" s="8"/>
      <c r="B775" s="13"/>
      <c r="AC775" s="8"/>
      <c r="AD775" s="8"/>
      <c r="AE775" s="8"/>
      <c r="AF775" s="8"/>
      <c r="AG775" s="8"/>
      <c r="AH775" s="8"/>
      <c r="AI775" s="8"/>
      <c r="AJ775" s="8"/>
      <c r="AK775" s="8"/>
    </row>
    <row r="776" spans="1:37" ht="12.75" customHeight="1" hidden="1">
      <c r="A776" s="8"/>
      <c r="B776" s="13"/>
      <c r="AC776" s="8"/>
      <c r="AD776" s="8"/>
      <c r="AE776" s="8"/>
      <c r="AF776" s="8"/>
      <c r="AG776" s="8"/>
      <c r="AH776" s="8"/>
      <c r="AI776" s="8"/>
      <c r="AJ776" s="8"/>
      <c r="AK776" s="8"/>
    </row>
    <row r="777" spans="1:37" ht="12.75" customHeight="1" hidden="1">
      <c r="A777" s="8"/>
      <c r="B777" s="13"/>
      <c r="AC777" s="8"/>
      <c r="AD777" s="8"/>
      <c r="AE777" s="8"/>
      <c r="AF777" s="8"/>
      <c r="AG777" s="8"/>
      <c r="AH777" s="8"/>
      <c r="AI777" s="8"/>
      <c r="AJ777" s="8"/>
      <c r="AK777" s="8"/>
    </row>
    <row r="778" spans="1:37" ht="12.75" customHeight="1" hidden="1">
      <c r="A778" s="8"/>
      <c r="B778" s="13"/>
      <c r="AC778" s="8"/>
      <c r="AD778" s="8"/>
      <c r="AE778" s="8"/>
      <c r="AF778" s="8"/>
      <c r="AG778" s="8"/>
      <c r="AH778" s="8"/>
      <c r="AI778" s="8"/>
      <c r="AJ778" s="8"/>
      <c r="AK778" s="8"/>
    </row>
    <row r="779" spans="1:37" ht="12.75" customHeight="1" hidden="1">
      <c r="A779" s="8"/>
      <c r="B779" s="13"/>
      <c r="AC779" s="8"/>
      <c r="AD779" s="8"/>
      <c r="AE779" s="8"/>
      <c r="AF779" s="8"/>
      <c r="AG779" s="8"/>
      <c r="AH779" s="8"/>
      <c r="AI779" s="8"/>
      <c r="AJ779" s="8"/>
      <c r="AK779" s="8"/>
    </row>
    <row r="780" spans="1:37" ht="12.75" customHeight="1" hidden="1">
      <c r="A780" s="8"/>
      <c r="B780" s="13"/>
      <c r="AC780" s="8"/>
      <c r="AD780" s="8"/>
      <c r="AE780" s="8"/>
      <c r="AF780" s="8"/>
      <c r="AG780" s="8"/>
      <c r="AH780" s="8"/>
      <c r="AI780" s="8"/>
      <c r="AJ780" s="8"/>
      <c r="AK780" s="8"/>
    </row>
    <row r="781" spans="1:37" ht="12.75" customHeight="1" hidden="1">
      <c r="A781" s="8"/>
      <c r="B781" s="13"/>
      <c r="AC781" s="8"/>
      <c r="AD781" s="8"/>
      <c r="AE781" s="8"/>
      <c r="AF781" s="8"/>
      <c r="AG781" s="8"/>
      <c r="AH781" s="8"/>
      <c r="AI781" s="8"/>
      <c r="AJ781" s="8"/>
      <c r="AK781" s="8"/>
    </row>
    <row r="782" spans="1:37" ht="12.75" customHeight="1" hidden="1">
      <c r="A782" s="8"/>
      <c r="B782" s="13"/>
      <c r="AC782" s="8"/>
      <c r="AD782" s="8"/>
      <c r="AE782" s="8"/>
      <c r="AF782" s="8"/>
      <c r="AG782" s="8"/>
      <c r="AH782" s="8"/>
      <c r="AI782" s="8"/>
      <c r="AJ782" s="8"/>
      <c r="AK782" s="8"/>
    </row>
    <row r="783" spans="1:37" ht="12.75" customHeight="1" hidden="1">
      <c r="A783" s="8"/>
      <c r="B783" s="13"/>
      <c r="AC783" s="8"/>
      <c r="AD783" s="8"/>
      <c r="AE783" s="8"/>
      <c r="AF783" s="8"/>
      <c r="AG783" s="8"/>
      <c r="AH783" s="8"/>
      <c r="AI783" s="8"/>
      <c r="AJ783" s="8"/>
      <c r="AK783" s="8"/>
    </row>
    <row r="784" spans="1:37" ht="12.75" customHeight="1" hidden="1">
      <c r="A784" s="8"/>
      <c r="B784" s="13"/>
      <c r="AC784" s="8"/>
      <c r="AD784" s="8"/>
      <c r="AE784" s="8"/>
      <c r="AF784" s="8"/>
      <c r="AG784" s="8"/>
      <c r="AH784" s="8"/>
      <c r="AI784" s="8"/>
      <c r="AJ784" s="8"/>
      <c r="AK784" s="8"/>
    </row>
    <row r="785" spans="1:37" ht="12.75" customHeight="1" hidden="1">
      <c r="A785" s="8"/>
      <c r="B785" s="13"/>
      <c r="AC785" s="8"/>
      <c r="AD785" s="8"/>
      <c r="AE785" s="8"/>
      <c r="AF785" s="8"/>
      <c r="AG785" s="8"/>
      <c r="AH785" s="8"/>
      <c r="AI785" s="8"/>
      <c r="AJ785" s="8"/>
      <c r="AK785" s="8"/>
    </row>
    <row r="786" spans="1:37" ht="12.75" customHeight="1" hidden="1">
      <c r="A786" s="8"/>
      <c r="B786" s="13"/>
      <c r="AC786" s="8"/>
      <c r="AD786" s="8"/>
      <c r="AE786" s="8"/>
      <c r="AF786" s="8"/>
      <c r="AG786" s="8"/>
      <c r="AH786" s="8"/>
      <c r="AI786" s="8"/>
      <c r="AJ786" s="8"/>
      <c r="AK786" s="8"/>
    </row>
    <row r="787" spans="1:37" ht="12.75" customHeight="1" hidden="1">
      <c r="A787" s="8"/>
      <c r="B787" s="13"/>
      <c r="AC787" s="8"/>
      <c r="AD787" s="8"/>
      <c r="AE787" s="8"/>
      <c r="AF787" s="8"/>
      <c r="AG787" s="8"/>
      <c r="AH787" s="8"/>
      <c r="AI787" s="8"/>
      <c r="AJ787" s="8"/>
      <c r="AK787" s="8"/>
    </row>
    <row r="788" spans="1:37" ht="12.75" customHeight="1" hidden="1">
      <c r="A788" s="8"/>
      <c r="B788" s="13"/>
      <c r="AC788" s="8"/>
      <c r="AD788" s="8"/>
      <c r="AE788" s="8"/>
      <c r="AF788" s="8"/>
      <c r="AG788" s="8"/>
      <c r="AH788" s="8"/>
      <c r="AI788" s="8"/>
      <c r="AJ788" s="8"/>
      <c r="AK788" s="8"/>
    </row>
    <row r="789" spans="1:37" ht="12.75" customHeight="1" hidden="1">
      <c r="A789" s="8"/>
      <c r="B789" s="13"/>
      <c r="AC789" s="8"/>
      <c r="AD789" s="8"/>
      <c r="AE789" s="8"/>
      <c r="AF789" s="8"/>
      <c r="AG789" s="8"/>
      <c r="AH789" s="8"/>
      <c r="AI789" s="8"/>
      <c r="AJ789" s="8"/>
      <c r="AK789" s="8"/>
    </row>
    <row r="790" spans="1:37" ht="12.75" customHeight="1" hidden="1">
      <c r="A790" s="8"/>
      <c r="B790" s="13"/>
      <c r="AC790" s="8"/>
      <c r="AD790" s="8"/>
      <c r="AE790" s="8"/>
      <c r="AF790" s="8"/>
      <c r="AG790" s="8"/>
      <c r="AH790" s="8"/>
      <c r="AI790" s="8"/>
      <c r="AJ790" s="8"/>
      <c r="AK790" s="8"/>
    </row>
    <row r="791" spans="1:37" ht="12.75" customHeight="1" hidden="1">
      <c r="A791" s="8"/>
      <c r="B791" s="13"/>
      <c r="AC791" s="8"/>
      <c r="AD791" s="8"/>
      <c r="AE791" s="8"/>
      <c r="AF791" s="8"/>
      <c r="AG791" s="8"/>
      <c r="AH791" s="8"/>
      <c r="AI791" s="8"/>
      <c r="AJ791" s="8"/>
      <c r="AK791" s="8"/>
    </row>
    <row r="792" spans="1:37" ht="12.75" customHeight="1" hidden="1">
      <c r="A792" s="8"/>
      <c r="B792" s="13"/>
      <c r="AC792" s="8"/>
      <c r="AD792" s="8"/>
      <c r="AE792" s="8"/>
      <c r="AF792" s="8"/>
      <c r="AG792" s="8"/>
      <c r="AH792" s="8"/>
      <c r="AI792" s="8"/>
      <c r="AJ792" s="8"/>
      <c r="AK792" s="8"/>
    </row>
    <row r="793" spans="1:37" ht="12.75" customHeight="1" hidden="1">
      <c r="A793" s="8"/>
      <c r="B793" s="13"/>
      <c r="AC793" s="8"/>
      <c r="AD793" s="8"/>
      <c r="AE793" s="8"/>
      <c r="AF793" s="8"/>
      <c r="AG793" s="8"/>
      <c r="AH793" s="8"/>
      <c r="AI793" s="8"/>
      <c r="AJ793" s="8"/>
      <c r="AK793" s="8"/>
    </row>
    <row r="794" spans="1:37" ht="12.75" customHeight="1" hidden="1">
      <c r="A794" s="8"/>
      <c r="B794" s="13"/>
      <c r="AC794" s="8"/>
      <c r="AD794" s="8"/>
      <c r="AE794" s="8"/>
      <c r="AF794" s="8"/>
      <c r="AG794" s="8"/>
      <c r="AH794" s="8"/>
      <c r="AI794" s="8"/>
      <c r="AJ794" s="8"/>
      <c r="AK794" s="8"/>
    </row>
    <row r="795" spans="1:37" ht="12.75" customHeight="1" hidden="1">
      <c r="A795" s="8"/>
      <c r="B795" s="13"/>
      <c r="AC795" s="8"/>
      <c r="AD795" s="8"/>
      <c r="AE795" s="8"/>
      <c r="AF795" s="8"/>
      <c r="AG795" s="8"/>
      <c r="AH795" s="8"/>
      <c r="AI795" s="8"/>
      <c r="AJ795" s="8"/>
      <c r="AK795" s="8"/>
    </row>
    <row r="796" spans="1:37" ht="12.75" customHeight="1" hidden="1">
      <c r="A796" s="8"/>
      <c r="B796" s="13"/>
      <c r="AC796" s="8"/>
      <c r="AD796" s="8"/>
      <c r="AE796" s="8"/>
      <c r="AF796" s="8"/>
      <c r="AG796" s="8"/>
      <c r="AH796" s="8"/>
      <c r="AI796" s="8"/>
      <c r="AJ796" s="8"/>
      <c r="AK796" s="8"/>
    </row>
    <row r="797" spans="1:37" ht="12.75" customHeight="1" hidden="1">
      <c r="A797" s="8"/>
      <c r="B797" s="13"/>
      <c r="AC797" s="8"/>
      <c r="AD797" s="8"/>
      <c r="AE797" s="8"/>
      <c r="AF797" s="8"/>
      <c r="AG797" s="8"/>
      <c r="AH797" s="8"/>
      <c r="AI797" s="8"/>
      <c r="AJ797" s="8"/>
      <c r="AK797" s="8"/>
    </row>
    <row r="798" spans="1:37" ht="12.75" customHeight="1" hidden="1">
      <c r="A798" s="8"/>
      <c r="B798" s="13"/>
      <c r="AC798" s="8"/>
      <c r="AD798" s="8"/>
      <c r="AE798" s="8"/>
      <c r="AF798" s="8"/>
      <c r="AG798" s="8"/>
      <c r="AH798" s="8"/>
      <c r="AI798" s="8"/>
      <c r="AJ798" s="8"/>
      <c r="AK798" s="8"/>
    </row>
    <row r="799" spans="1:37" ht="12.75" customHeight="1" hidden="1">
      <c r="A799" s="8"/>
      <c r="B799" s="13"/>
      <c r="AC799" s="8"/>
      <c r="AD799" s="8"/>
      <c r="AE799" s="8"/>
      <c r="AF799" s="8"/>
      <c r="AG799" s="8"/>
      <c r="AH799" s="8"/>
      <c r="AI799" s="8"/>
      <c r="AJ799" s="8"/>
      <c r="AK799" s="8"/>
    </row>
    <row r="800" spans="1:37" ht="12.75" customHeight="1" hidden="1">
      <c r="A800" s="8"/>
      <c r="B800" s="13"/>
      <c r="AC800" s="8"/>
      <c r="AD800" s="8"/>
      <c r="AE800" s="8"/>
      <c r="AF800" s="8"/>
      <c r="AG800" s="8"/>
      <c r="AH800" s="8"/>
      <c r="AI800" s="8"/>
      <c r="AJ800" s="8"/>
      <c r="AK800" s="8"/>
    </row>
    <row r="801" spans="1:37" ht="12.75" customHeight="1" hidden="1">
      <c r="A801" s="8"/>
      <c r="B801" s="13"/>
      <c r="AC801" s="8"/>
      <c r="AD801" s="8"/>
      <c r="AE801" s="8"/>
      <c r="AF801" s="8"/>
      <c r="AG801" s="8"/>
      <c r="AH801" s="8"/>
      <c r="AI801" s="8"/>
      <c r="AJ801" s="8"/>
      <c r="AK801" s="8"/>
    </row>
    <row r="802" spans="1:37" ht="12.75" customHeight="1" hidden="1">
      <c r="A802" s="8"/>
      <c r="B802" s="13"/>
      <c r="AC802" s="8"/>
      <c r="AD802" s="8"/>
      <c r="AE802" s="8"/>
      <c r="AF802" s="8"/>
      <c r="AG802" s="8"/>
      <c r="AH802" s="8"/>
      <c r="AI802" s="8"/>
      <c r="AJ802" s="8"/>
      <c r="AK802" s="8"/>
    </row>
    <row r="803" spans="1:37" ht="12.75" customHeight="1" hidden="1">
      <c r="A803" s="8"/>
      <c r="B803" s="13"/>
      <c r="AC803" s="8"/>
      <c r="AD803" s="8"/>
      <c r="AE803" s="8"/>
      <c r="AF803" s="8"/>
      <c r="AG803" s="8"/>
      <c r="AH803" s="8"/>
      <c r="AI803" s="8"/>
      <c r="AJ803" s="8"/>
      <c r="AK803" s="8"/>
    </row>
    <row r="804" spans="1:37" ht="12.75" customHeight="1" hidden="1">
      <c r="A804" s="8"/>
      <c r="B804" s="13"/>
      <c r="AC804" s="8"/>
      <c r="AD804" s="8"/>
      <c r="AE804" s="8"/>
      <c r="AF804" s="8"/>
      <c r="AG804" s="8"/>
      <c r="AH804" s="8"/>
      <c r="AI804" s="8"/>
      <c r="AJ804" s="8"/>
      <c r="AK804" s="8"/>
    </row>
    <row r="805" spans="1:37" ht="12.75" customHeight="1" hidden="1">
      <c r="A805" s="8"/>
      <c r="B805" s="13"/>
      <c r="AC805" s="8"/>
      <c r="AD805" s="8"/>
      <c r="AE805" s="8"/>
      <c r="AF805" s="8"/>
      <c r="AG805" s="8"/>
      <c r="AH805" s="8"/>
      <c r="AI805" s="8"/>
      <c r="AJ805" s="8"/>
      <c r="AK805" s="8"/>
    </row>
    <row r="806" spans="1:37" ht="12.75" customHeight="1" hidden="1">
      <c r="A806" s="8"/>
      <c r="B806" s="13"/>
      <c r="AC806" s="8"/>
      <c r="AD806" s="8"/>
      <c r="AE806" s="8"/>
      <c r="AF806" s="8"/>
      <c r="AG806" s="8"/>
      <c r="AH806" s="8"/>
      <c r="AI806" s="8"/>
      <c r="AJ806" s="8"/>
      <c r="AK806" s="8"/>
    </row>
    <row r="807" spans="1:37" ht="12.75" customHeight="1" hidden="1">
      <c r="A807" s="8"/>
      <c r="B807" s="13"/>
      <c r="AC807" s="8"/>
      <c r="AD807" s="8"/>
      <c r="AE807" s="8"/>
      <c r="AF807" s="8"/>
      <c r="AG807" s="8"/>
      <c r="AH807" s="8"/>
      <c r="AI807" s="8"/>
      <c r="AJ807" s="8"/>
      <c r="AK807" s="8"/>
    </row>
    <row r="808" spans="1:37" ht="12.75" customHeight="1" hidden="1">
      <c r="A808" s="8"/>
      <c r="B808" s="13"/>
      <c r="AC808" s="8"/>
      <c r="AD808" s="8"/>
      <c r="AE808" s="8"/>
      <c r="AF808" s="8"/>
      <c r="AG808" s="8"/>
      <c r="AH808" s="8"/>
      <c r="AI808" s="8"/>
      <c r="AJ808" s="8"/>
      <c r="AK808" s="8"/>
    </row>
    <row r="809" spans="1:37" ht="12.75" customHeight="1" hidden="1">
      <c r="A809" s="8"/>
      <c r="B809" s="13"/>
      <c r="AC809" s="8"/>
      <c r="AD809" s="8"/>
      <c r="AE809" s="8"/>
      <c r="AF809" s="8"/>
      <c r="AG809" s="8"/>
      <c r="AH809" s="8"/>
      <c r="AI809" s="8"/>
      <c r="AJ809" s="8"/>
      <c r="AK809" s="8"/>
    </row>
    <row r="810" spans="1:37" ht="12.75" customHeight="1" hidden="1">
      <c r="A810" s="8"/>
      <c r="B810" s="13"/>
      <c r="AC810" s="8"/>
      <c r="AD810" s="8"/>
      <c r="AE810" s="8"/>
      <c r="AF810" s="8"/>
      <c r="AG810" s="8"/>
      <c r="AH810" s="8"/>
      <c r="AI810" s="8"/>
      <c r="AJ810" s="8"/>
      <c r="AK810" s="8"/>
    </row>
    <row r="811" spans="1:37" ht="12.75" customHeight="1" hidden="1">
      <c r="A811" s="8"/>
      <c r="B811" s="13"/>
      <c r="AC811" s="8"/>
      <c r="AD811" s="8"/>
      <c r="AE811" s="8"/>
      <c r="AF811" s="8"/>
      <c r="AG811" s="8"/>
      <c r="AH811" s="8"/>
      <c r="AI811" s="8"/>
      <c r="AJ811" s="8"/>
      <c r="AK811" s="8"/>
    </row>
    <row r="812" spans="1:37" ht="12.75" customHeight="1" hidden="1">
      <c r="A812" s="8"/>
      <c r="B812" s="13"/>
      <c r="AC812" s="8"/>
      <c r="AD812" s="8"/>
      <c r="AE812" s="8"/>
      <c r="AF812" s="8"/>
      <c r="AG812" s="8"/>
      <c r="AH812" s="8"/>
      <c r="AI812" s="8"/>
      <c r="AJ812" s="8"/>
      <c r="AK812" s="8"/>
    </row>
    <row r="813" spans="1:37" ht="12.75" customHeight="1" hidden="1">
      <c r="A813" s="8"/>
      <c r="B813" s="13"/>
      <c r="AC813" s="8"/>
      <c r="AD813" s="8"/>
      <c r="AE813" s="8"/>
      <c r="AF813" s="8"/>
      <c r="AG813" s="8"/>
      <c r="AH813" s="8"/>
      <c r="AI813" s="8"/>
      <c r="AJ813" s="8"/>
      <c r="AK813" s="8"/>
    </row>
    <row r="814" spans="1:37" ht="12.75" customHeight="1" hidden="1">
      <c r="A814" s="8"/>
      <c r="B814" s="13"/>
      <c r="AC814" s="8"/>
      <c r="AD814" s="8"/>
      <c r="AE814" s="8"/>
      <c r="AF814" s="8"/>
      <c r="AG814" s="8"/>
      <c r="AH814" s="8"/>
      <c r="AI814" s="8"/>
      <c r="AJ814" s="8"/>
      <c r="AK814" s="8"/>
    </row>
    <row r="815" spans="1:37" ht="12.75" customHeight="1" hidden="1">
      <c r="A815" s="8"/>
      <c r="B815" s="13"/>
      <c r="AC815" s="8"/>
      <c r="AD815" s="8"/>
      <c r="AE815" s="8"/>
      <c r="AF815" s="8"/>
      <c r="AG815" s="8"/>
      <c r="AH815" s="8"/>
      <c r="AI815" s="8"/>
      <c r="AJ815" s="8"/>
      <c r="AK815" s="8"/>
    </row>
    <row r="816" spans="1:37" ht="12.75" customHeight="1" hidden="1">
      <c r="A816" s="8"/>
      <c r="B816" s="13"/>
      <c r="AC816" s="8"/>
      <c r="AD816" s="8"/>
      <c r="AE816" s="8"/>
      <c r="AF816" s="8"/>
      <c r="AG816" s="8"/>
      <c r="AH816" s="8"/>
      <c r="AI816" s="8"/>
      <c r="AJ816" s="8"/>
      <c r="AK816" s="8"/>
    </row>
    <row r="817" spans="1:37" ht="12.75" customHeight="1" hidden="1">
      <c r="A817" s="8"/>
      <c r="B817" s="13"/>
      <c r="AC817" s="8"/>
      <c r="AD817" s="8"/>
      <c r="AE817" s="8"/>
      <c r="AF817" s="8"/>
      <c r="AG817" s="8"/>
      <c r="AH817" s="8"/>
      <c r="AI817" s="8"/>
      <c r="AJ817" s="8"/>
      <c r="AK817" s="8"/>
    </row>
    <row r="818" spans="1:37" ht="12.75" customHeight="1" hidden="1">
      <c r="A818" s="8"/>
      <c r="B818" s="13"/>
      <c r="AC818" s="8"/>
      <c r="AD818" s="8"/>
      <c r="AE818" s="8"/>
      <c r="AF818" s="8"/>
      <c r="AG818" s="8"/>
      <c r="AH818" s="8"/>
      <c r="AI818" s="8"/>
      <c r="AJ818" s="8"/>
      <c r="AK818" s="8"/>
    </row>
    <row r="819" spans="1:37" ht="12.75" customHeight="1" hidden="1">
      <c r="A819" s="8"/>
      <c r="B819" s="13"/>
      <c r="AC819" s="8"/>
      <c r="AD819" s="8"/>
      <c r="AE819" s="8"/>
      <c r="AF819" s="8"/>
      <c r="AG819" s="8"/>
      <c r="AH819" s="8"/>
      <c r="AI819" s="8"/>
      <c r="AJ819" s="8"/>
      <c r="AK819" s="8"/>
    </row>
    <row r="820" spans="1:37" ht="12.75" customHeight="1" hidden="1">
      <c r="A820" s="8"/>
      <c r="B820" s="13"/>
      <c r="AC820" s="8"/>
      <c r="AD820" s="8"/>
      <c r="AE820" s="8"/>
      <c r="AF820" s="8"/>
      <c r="AG820" s="8"/>
      <c r="AH820" s="8"/>
      <c r="AI820" s="8"/>
      <c r="AJ820" s="8"/>
      <c r="AK820" s="8"/>
    </row>
    <row r="821" spans="1:37" ht="12.75" customHeight="1" hidden="1">
      <c r="A821" s="8"/>
      <c r="B821" s="13"/>
      <c r="AC821" s="8"/>
      <c r="AD821" s="8"/>
      <c r="AE821" s="8"/>
      <c r="AF821" s="8"/>
      <c r="AG821" s="8"/>
      <c r="AH821" s="8"/>
      <c r="AI821" s="8"/>
      <c r="AJ821" s="8"/>
      <c r="AK821" s="8"/>
    </row>
    <row r="822" spans="1:37" ht="12.75" customHeight="1" hidden="1">
      <c r="A822" s="8"/>
      <c r="B822" s="13"/>
      <c r="AC822" s="8"/>
      <c r="AD822" s="8"/>
      <c r="AE822" s="8"/>
      <c r="AF822" s="8"/>
      <c r="AG822" s="8"/>
      <c r="AH822" s="8"/>
      <c r="AI822" s="8"/>
      <c r="AJ822" s="8"/>
      <c r="AK822" s="8"/>
    </row>
    <row r="823" spans="1:37" ht="12.75" customHeight="1" hidden="1">
      <c r="A823" s="8"/>
      <c r="B823" s="13"/>
      <c r="AC823" s="8"/>
      <c r="AD823" s="8"/>
      <c r="AE823" s="8"/>
      <c r="AF823" s="8"/>
      <c r="AG823" s="8"/>
      <c r="AH823" s="8"/>
      <c r="AI823" s="8"/>
      <c r="AJ823" s="8"/>
      <c r="AK823" s="8"/>
    </row>
    <row r="824" spans="1:37" ht="12.75" customHeight="1" hidden="1">
      <c r="A824" s="8"/>
      <c r="B824" s="13"/>
      <c r="AC824" s="8"/>
      <c r="AD824" s="8"/>
      <c r="AE824" s="8"/>
      <c r="AF824" s="8"/>
      <c r="AG824" s="8"/>
      <c r="AH824" s="8"/>
      <c r="AI824" s="8"/>
      <c r="AJ824" s="8"/>
      <c r="AK824" s="8"/>
    </row>
    <row r="825" spans="1:37" ht="12.75" customHeight="1" hidden="1">
      <c r="A825" s="8"/>
      <c r="B825" s="13"/>
      <c r="AC825" s="8"/>
      <c r="AD825" s="8"/>
      <c r="AE825" s="8"/>
      <c r="AF825" s="8"/>
      <c r="AG825" s="8"/>
      <c r="AH825" s="8"/>
      <c r="AI825" s="8"/>
      <c r="AJ825" s="8"/>
      <c r="AK825" s="8"/>
    </row>
    <row r="826" spans="1:37" ht="12.75" customHeight="1" hidden="1">
      <c r="A826" s="8"/>
      <c r="B826" s="13"/>
      <c r="AC826" s="8"/>
      <c r="AD826" s="8"/>
      <c r="AE826" s="8"/>
      <c r="AF826" s="8"/>
      <c r="AG826" s="8"/>
      <c r="AH826" s="8"/>
      <c r="AI826" s="8"/>
      <c r="AJ826" s="8"/>
      <c r="AK826" s="8"/>
    </row>
    <row r="827" spans="1:37" ht="12.75" customHeight="1" hidden="1">
      <c r="A827" s="8"/>
      <c r="B827" s="13"/>
      <c r="AC827" s="8"/>
      <c r="AD827" s="8"/>
      <c r="AE827" s="8"/>
      <c r="AF827" s="8"/>
      <c r="AG827" s="8"/>
      <c r="AH827" s="8"/>
      <c r="AI827" s="8"/>
      <c r="AJ827" s="8"/>
      <c r="AK827" s="8"/>
    </row>
    <row r="828" spans="1:37" ht="12.75" customHeight="1" hidden="1">
      <c r="A828" s="8"/>
      <c r="B828" s="13"/>
      <c r="AC828" s="8"/>
      <c r="AD828" s="8"/>
      <c r="AE828" s="8"/>
      <c r="AF828" s="8"/>
      <c r="AG828" s="8"/>
      <c r="AH828" s="8"/>
      <c r="AI828" s="8"/>
      <c r="AJ828" s="8"/>
      <c r="AK828" s="8"/>
    </row>
    <row r="829" spans="1:37" ht="12.75" customHeight="1" hidden="1">
      <c r="A829" s="8"/>
      <c r="B829" s="13"/>
      <c r="AC829" s="8"/>
      <c r="AD829" s="8"/>
      <c r="AE829" s="8"/>
      <c r="AF829" s="8"/>
      <c r="AG829" s="8"/>
      <c r="AH829" s="8"/>
      <c r="AI829" s="8"/>
      <c r="AJ829" s="8"/>
      <c r="AK829" s="8"/>
    </row>
    <row r="830" spans="1:37" ht="12.75" customHeight="1" hidden="1">
      <c r="A830" s="8"/>
      <c r="B830" s="13"/>
      <c r="AC830" s="8"/>
      <c r="AD830" s="8"/>
      <c r="AE830" s="8"/>
      <c r="AF830" s="8"/>
      <c r="AG830" s="8"/>
      <c r="AH830" s="8"/>
      <c r="AI830" s="8"/>
      <c r="AJ830" s="8"/>
      <c r="AK830" s="8"/>
    </row>
    <row r="831" spans="1:37" ht="12.75" customHeight="1" hidden="1">
      <c r="A831" s="8"/>
      <c r="B831" s="13"/>
      <c r="AC831" s="8"/>
      <c r="AD831" s="8"/>
      <c r="AE831" s="8"/>
      <c r="AF831" s="8"/>
      <c r="AG831" s="8"/>
      <c r="AH831" s="8"/>
      <c r="AI831" s="8"/>
      <c r="AJ831" s="8"/>
      <c r="AK831" s="8"/>
    </row>
    <row r="832" spans="1:37" ht="12.75" customHeight="1" hidden="1">
      <c r="A832" s="8"/>
      <c r="B832" s="13"/>
      <c r="AC832" s="8"/>
      <c r="AD832" s="8"/>
      <c r="AE832" s="8"/>
      <c r="AF832" s="8"/>
      <c r="AG832" s="8"/>
      <c r="AH832" s="8"/>
      <c r="AI832" s="8"/>
      <c r="AJ832" s="8"/>
      <c r="AK832" s="8"/>
    </row>
    <row r="833" spans="1:37" ht="12.75" customHeight="1" hidden="1">
      <c r="A833" s="8"/>
      <c r="B833" s="13"/>
      <c r="AC833" s="8"/>
      <c r="AD833" s="8"/>
      <c r="AE833" s="8"/>
      <c r="AF833" s="8"/>
      <c r="AG833" s="8"/>
      <c r="AH833" s="8"/>
      <c r="AI833" s="8"/>
      <c r="AJ833" s="8"/>
      <c r="AK833" s="8"/>
    </row>
    <row r="834" spans="1:37" ht="12.75" customHeight="1" hidden="1">
      <c r="A834" s="8"/>
      <c r="B834" s="13"/>
      <c r="AC834" s="8"/>
      <c r="AD834" s="8"/>
      <c r="AE834" s="8"/>
      <c r="AF834" s="8"/>
      <c r="AG834" s="8"/>
      <c r="AH834" s="8"/>
      <c r="AI834" s="8"/>
      <c r="AJ834" s="8"/>
      <c r="AK834" s="8"/>
    </row>
    <row r="835" spans="1:37" ht="12.75" customHeight="1" hidden="1">
      <c r="A835" s="8"/>
      <c r="B835" s="13"/>
      <c r="AC835" s="8"/>
      <c r="AD835" s="8"/>
      <c r="AE835" s="8"/>
      <c r="AF835" s="8"/>
      <c r="AG835" s="8"/>
      <c r="AH835" s="8"/>
      <c r="AI835" s="8"/>
      <c r="AJ835" s="8"/>
      <c r="AK835" s="8"/>
    </row>
    <row r="836" spans="1:37" ht="12.75" customHeight="1" hidden="1">
      <c r="A836" s="8"/>
      <c r="B836" s="13"/>
      <c r="AC836" s="8"/>
      <c r="AD836" s="8"/>
      <c r="AE836" s="8"/>
      <c r="AF836" s="8"/>
      <c r="AG836" s="8"/>
      <c r="AH836" s="8"/>
      <c r="AI836" s="8"/>
      <c r="AJ836" s="8"/>
      <c r="AK836" s="8"/>
    </row>
    <row r="837" spans="1:37" ht="12.75" customHeight="1" hidden="1">
      <c r="A837" s="8"/>
      <c r="B837" s="13"/>
      <c r="AC837" s="8"/>
      <c r="AD837" s="8"/>
      <c r="AE837" s="8"/>
      <c r="AF837" s="8"/>
      <c r="AG837" s="8"/>
      <c r="AH837" s="8"/>
      <c r="AI837" s="8"/>
      <c r="AJ837" s="8"/>
      <c r="AK837" s="8"/>
    </row>
    <row r="838" spans="1:37" ht="12.75" customHeight="1" hidden="1">
      <c r="A838" s="8"/>
      <c r="B838" s="13"/>
      <c r="AC838" s="8"/>
      <c r="AD838" s="8"/>
      <c r="AE838" s="8"/>
      <c r="AF838" s="8"/>
      <c r="AG838" s="8"/>
      <c r="AH838" s="8"/>
      <c r="AI838" s="8"/>
      <c r="AJ838" s="8"/>
      <c r="AK838" s="8"/>
    </row>
    <row r="839" spans="1:37" ht="12.75" customHeight="1" hidden="1">
      <c r="A839" s="8"/>
      <c r="B839" s="13"/>
      <c r="AC839" s="8"/>
      <c r="AD839" s="8"/>
      <c r="AE839" s="8"/>
      <c r="AF839" s="8"/>
      <c r="AG839" s="8"/>
      <c r="AH839" s="8"/>
      <c r="AI839" s="8"/>
      <c r="AJ839" s="8"/>
      <c r="AK839" s="8"/>
    </row>
    <row r="840" spans="1:37" ht="12.75" customHeight="1" hidden="1">
      <c r="A840" s="8"/>
      <c r="B840" s="13"/>
      <c r="AC840" s="8"/>
      <c r="AD840" s="8"/>
      <c r="AE840" s="8"/>
      <c r="AF840" s="8"/>
      <c r="AG840" s="8"/>
      <c r="AH840" s="8"/>
      <c r="AI840" s="8"/>
      <c r="AJ840" s="8"/>
      <c r="AK840" s="8"/>
    </row>
    <row r="841" spans="1:37" ht="12.75" customHeight="1" hidden="1">
      <c r="A841" s="8"/>
      <c r="B841" s="13"/>
      <c r="AC841" s="8"/>
      <c r="AD841" s="8"/>
      <c r="AE841" s="8"/>
      <c r="AF841" s="8"/>
      <c r="AG841" s="8"/>
      <c r="AH841" s="8"/>
      <c r="AI841" s="8"/>
      <c r="AJ841" s="8"/>
      <c r="AK841" s="8"/>
    </row>
    <row r="842" spans="1:37" ht="12.75" customHeight="1" hidden="1">
      <c r="A842" s="8"/>
      <c r="B842" s="13"/>
      <c r="AC842" s="8"/>
      <c r="AD842" s="8"/>
      <c r="AE842" s="8"/>
      <c r="AF842" s="8"/>
      <c r="AG842" s="8"/>
      <c r="AH842" s="8"/>
      <c r="AI842" s="8"/>
      <c r="AJ842" s="8"/>
      <c r="AK842" s="8"/>
    </row>
    <row r="843" spans="1:37" ht="12.75" customHeight="1" hidden="1">
      <c r="A843" s="8"/>
      <c r="B843" s="13"/>
      <c r="AC843" s="8"/>
      <c r="AD843" s="8"/>
      <c r="AE843" s="8"/>
      <c r="AF843" s="8"/>
      <c r="AG843" s="8"/>
      <c r="AH843" s="8"/>
      <c r="AI843" s="8"/>
      <c r="AJ843" s="8"/>
      <c r="AK843" s="8"/>
    </row>
    <row r="844" spans="1:37" ht="12.75" customHeight="1" hidden="1">
      <c r="A844" s="8"/>
      <c r="B844" s="13"/>
      <c r="AC844" s="8"/>
      <c r="AD844" s="8"/>
      <c r="AE844" s="8"/>
      <c r="AF844" s="8"/>
      <c r="AG844" s="8"/>
      <c r="AH844" s="8"/>
      <c r="AI844" s="8"/>
      <c r="AJ844" s="8"/>
      <c r="AK844" s="8"/>
    </row>
    <row r="845" spans="1:37" ht="12.75" customHeight="1" hidden="1">
      <c r="A845" s="8"/>
      <c r="B845" s="13"/>
      <c r="AC845" s="8"/>
      <c r="AD845" s="8"/>
      <c r="AE845" s="8"/>
      <c r="AF845" s="8"/>
      <c r="AG845" s="8"/>
      <c r="AH845" s="8"/>
      <c r="AI845" s="8"/>
      <c r="AJ845" s="8"/>
      <c r="AK845" s="8"/>
    </row>
    <row r="846" spans="1:37" ht="12.75" customHeight="1" hidden="1">
      <c r="A846" s="8"/>
      <c r="B846" s="13"/>
      <c r="AC846" s="8"/>
      <c r="AD846" s="8"/>
      <c r="AE846" s="8"/>
      <c r="AF846" s="8"/>
      <c r="AG846" s="8"/>
      <c r="AH846" s="8"/>
      <c r="AI846" s="8"/>
      <c r="AJ846" s="8"/>
      <c r="AK846" s="8"/>
    </row>
    <row r="847" spans="1:37" ht="12.75" customHeight="1" hidden="1">
      <c r="A847" s="8"/>
      <c r="B847" s="13"/>
      <c r="AC847" s="8"/>
      <c r="AD847" s="8"/>
      <c r="AE847" s="8"/>
      <c r="AF847" s="8"/>
      <c r="AG847" s="8"/>
      <c r="AH847" s="8"/>
      <c r="AI847" s="8"/>
      <c r="AJ847" s="8"/>
      <c r="AK847" s="8"/>
    </row>
    <row r="848" spans="1:37" ht="12.75" customHeight="1" hidden="1">
      <c r="A848" s="8"/>
      <c r="B848" s="13"/>
      <c r="AC848" s="8"/>
      <c r="AD848" s="8"/>
      <c r="AE848" s="8"/>
      <c r="AF848" s="8"/>
      <c r="AG848" s="8"/>
      <c r="AH848" s="8"/>
      <c r="AI848" s="8"/>
      <c r="AJ848" s="8"/>
      <c r="AK848" s="8"/>
    </row>
    <row r="849" spans="1:37" ht="12.75" customHeight="1" hidden="1">
      <c r="A849" s="8"/>
      <c r="B849" s="13"/>
      <c r="AC849" s="8"/>
      <c r="AD849" s="8"/>
      <c r="AE849" s="8"/>
      <c r="AF849" s="8"/>
      <c r="AG849" s="8"/>
      <c r="AH849" s="8"/>
      <c r="AI849" s="8"/>
      <c r="AJ849" s="8"/>
      <c r="AK849" s="8"/>
    </row>
    <row r="850" spans="1:37" ht="12.75" customHeight="1" hidden="1">
      <c r="A850" s="8"/>
      <c r="B850" s="13"/>
      <c r="AC850" s="8"/>
      <c r="AD850" s="8"/>
      <c r="AE850" s="8"/>
      <c r="AF850" s="8"/>
      <c r="AG850" s="8"/>
      <c r="AH850" s="8"/>
      <c r="AI850" s="8"/>
      <c r="AJ850" s="8"/>
      <c r="AK850" s="8"/>
    </row>
    <row r="851" spans="1:37" ht="12.75" customHeight="1" hidden="1">
      <c r="A851" s="8"/>
      <c r="B851" s="13"/>
      <c r="AC851" s="8"/>
      <c r="AD851" s="8"/>
      <c r="AE851" s="8"/>
      <c r="AF851" s="8"/>
      <c r="AG851" s="8"/>
      <c r="AH851" s="8"/>
      <c r="AI851" s="8"/>
      <c r="AJ851" s="8"/>
      <c r="AK851" s="8"/>
    </row>
    <row r="852" spans="1:37" ht="12.75" customHeight="1" hidden="1">
      <c r="A852" s="8"/>
      <c r="B852" s="13"/>
      <c r="AC852" s="8"/>
      <c r="AD852" s="8"/>
      <c r="AE852" s="8"/>
      <c r="AF852" s="8"/>
      <c r="AG852" s="8"/>
      <c r="AH852" s="8"/>
      <c r="AI852" s="8"/>
      <c r="AJ852" s="8"/>
      <c r="AK852" s="8"/>
    </row>
    <row r="853" spans="1:37" ht="12.75" customHeight="1" hidden="1">
      <c r="A853" s="8"/>
      <c r="B853" s="13"/>
      <c r="AC853" s="8"/>
      <c r="AD853" s="8"/>
      <c r="AE853" s="8"/>
      <c r="AF853" s="8"/>
      <c r="AG853" s="8"/>
      <c r="AH853" s="8"/>
      <c r="AI853" s="8"/>
      <c r="AJ853" s="8"/>
      <c r="AK853" s="8"/>
    </row>
    <row r="854" spans="1:37" ht="12.75" customHeight="1" hidden="1">
      <c r="A854" s="8"/>
      <c r="B854" s="13"/>
      <c r="AC854" s="8"/>
      <c r="AD854" s="8"/>
      <c r="AE854" s="8"/>
      <c r="AF854" s="8"/>
      <c r="AG854" s="8"/>
      <c r="AH854" s="8"/>
      <c r="AI854" s="8"/>
      <c r="AJ854" s="8"/>
      <c r="AK854" s="8"/>
    </row>
    <row r="855" spans="1:37" ht="12.75" customHeight="1" hidden="1">
      <c r="A855" s="8"/>
      <c r="B855" s="13"/>
      <c r="AC855" s="8"/>
      <c r="AD855" s="8"/>
      <c r="AE855" s="8"/>
      <c r="AF855" s="8"/>
      <c r="AG855" s="8"/>
      <c r="AH855" s="8"/>
      <c r="AI855" s="8"/>
      <c r="AJ855" s="8"/>
      <c r="AK855" s="8"/>
    </row>
    <row r="856" spans="1:37" ht="12.75" customHeight="1" hidden="1">
      <c r="A856" s="8"/>
      <c r="B856" s="13"/>
      <c r="AC856" s="8"/>
      <c r="AD856" s="8"/>
      <c r="AE856" s="8"/>
      <c r="AF856" s="8"/>
      <c r="AG856" s="8"/>
      <c r="AH856" s="8"/>
      <c r="AI856" s="8"/>
      <c r="AJ856" s="8"/>
      <c r="AK856" s="8"/>
    </row>
    <row r="857" spans="1:37" ht="12.75" customHeight="1" hidden="1">
      <c r="A857" s="8"/>
      <c r="B857" s="13"/>
      <c r="AC857" s="8"/>
      <c r="AD857" s="8"/>
      <c r="AE857" s="8"/>
      <c r="AF857" s="8"/>
      <c r="AG857" s="8"/>
      <c r="AH857" s="8"/>
      <c r="AI857" s="8"/>
      <c r="AJ857" s="8"/>
      <c r="AK857" s="8"/>
    </row>
    <row r="858" spans="1:37" ht="12.75" customHeight="1" hidden="1">
      <c r="A858" s="8"/>
      <c r="B858" s="13"/>
      <c r="AC858" s="8"/>
      <c r="AD858" s="8"/>
      <c r="AE858" s="8"/>
      <c r="AF858" s="8"/>
      <c r="AG858" s="8"/>
      <c r="AH858" s="8"/>
      <c r="AI858" s="8"/>
      <c r="AJ858" s="8"/>
      <c r="AK858" s="8"/>
    </row>
    <row r="859" spans="1:37" ht="12.75" customHeight="1" hidden="1">
      <c r="A859" s="8"/>
      <c r="B859" s="13"/>
      <c r="AC859" s="8"/>
      <c r="AD859" s="8"/>
      <c r="AE859" s="8"/>
      <c r="AF859" s="8"/>
      <c r="AG859" s="8"/>
      <c r="AH859" s="8"/>
      <c r="AI859" s="8"/>
      <c r="AJ859" s="8"/>
      <c r="AK859" s="8"/>
    </row>
    <row r="860" spans="1:37" ht="12.75" customHeight="1" hidden="1">
      <c r="A860" s="8"/>
      <c r="B860" s="13"/>
      <c r="AC860" s="8"/>
      <c r="AD860" s="8"/>
      <c r="AE860" s="8"/>
      <c r="AF860" s="8"/>
      <c r="AG860" s="8"/>
      <c r="AH860" s="8"/>
      <c r="AI860" s="8"/>
      <c r="AJ860" s="8"/>
      <c r="AK860" s="8"/>
    </row>
    <row r="861" spans="1:37" ht="12.75" customHeight="1" hidden="1">
      <c r="A861" s="8"/>
      <c r="B861" s="13"/>
      <c r="AC861" s="8"/>
      <c r="AD861" s="8"/>
      <c r="AE861" s="8"/>
      <c r="AF861" s="8"/>
      <c r="AG861" s="8"/>
      <c r="AH861" s="8"/>
      <c r="AI861" s="8"/>
      <c r="AJ861" s="8"/>
      <c r="AK861" s="8"/>
    </row>
    <row r="862" spans="1:37" ht="12.75" customHeight="1" hidden="1">
      <c r="A862" s="8"/>
      <c r="B862" s="13"/>
      <c r="AC862" s="8"/>
      <c r="AD862" s="8"/>
      <c r="AE862" s="8"/>
      <c r="AF862" s="8"/>
      <c r="AG862" s="8"/>
      <c r="AH862" s="8"/>
      <c r="AI862" s="8"/>
      <c r="AJ862" s="8"/>
      <c r="AK862" s="8"/>
    </row>
    <row r="863" spans="1:37" ht="12.75" customHeight="1" hidden="1">
      <c r="A863" s="8"/>
      <c r="B863" s="13"/>
      <c r="AC863" s="8"/>
      <c r="AD863" s="8"/>
      <c r="AE863" s="8"/>
      <c r="AF863" s="8"/>
      <c r="AG863" s="8"/>
      <c r="AH863" s="8"/>
      <c r="AI863" s="8"/>
      <c r="AJ863" s="8"/>
      <c r="AK863" s="8"/>
    </row>
    <row r="864" spans="1:37" ht="12.75" customHeight="1" hidden="1">
      <c r="A864" s="8"/>
      <c r="B864" s="13"/>
      <c r="AC864" s="8"/>
      <c r="AD864" s="8"/>
      <c r="AE864" s="8"/>
      <c r="AF864" s="8"/>
      <c r="AG864" s="8"/>
      <c r="AH864" s="8"/>
      <c r="AI864" s="8"/>
      <c r="AJ864" s="8"/>
      <c r="AK864" s="8"/>
    </row>
    <row r="865" spans="1:37" ht="12.75" customHeight="1" hidden="1">
      <c r="A865" s="8"/>
      <c r="B865" s="13"/>
      <c r="AC865" s="8"/>
      <c r="AD865" s="8"/>
      <c r="AE865" s="8"/>
      <c r="AF865" s="8"/>
      <c r="AG865" s="8"/>
      <c r="AH865" s="8"/>
      <c r="AI865" s="8"/>
      <c r="AJ865" s="8"/>
      <c r="AK865" s="8"/>
    </row>
    <row r="866" spans="1:37" ht="12.75" customHeight="1" hidden="1">
      <c r="A866" s="8"/>
      <c r="B866" s="13"/>
      <c r="AC866" s="8"/>
      <c r="AD866" s="8"/>
      <c r="AE866" s="8"/>
      <c r="AF866" s="8"/>
      <c r="AG866" s="8"/>
      <c r="AH866" s="8"/>
      <c r="AI866" s="8"/>
      <c r="AJ866" s="8"/>
      <c r="AK866" s="8"/>
    </row>
    <row r="867" spans="1:37" ht="12.75" customHeight="1" hidden="1">
      <c r="A867" s="8"/>
      <c r="B867" s="13"/>
      <c r="AC867" s="8"/>
      <c r="AD867" s="8"/>
      <c r="AE867" s="8"/>
      <c r="AF867" s="8"/>
      <c r="AG867" s="8"/>
      <c r="AH867" s="8"/>
      <c r="AI867" s="8"/>
      <c r="AJ867" s="8"/>
      <c r="AK867" s="8"/>
    </row>
    <row r="868" spans="1:37" ht="12.75" customHeight="1" hidden="1">
      <c r="A868" s="8"/>
      <c r="B868" s="13"/>
      <c r="AC868" s="8"/>
      <c r="AD868" s="8"/>
      <c r="AE868" s="8"/>
      <c r="AF868" s="8"/>
      <c r="AG868" s="8"/>
      <c r="AH868" s="8"/>
      <c r="AI868" s="8"/>
      <c r="AJ868" s="8"/>
      <c r="AK868" s="8"/>
    </row>
    <row r="869" spans="1:37" ht="12.75" customHeight="1" hidden="1">
      <c r="A869" s="8"/>
      <c r="B869" s="13"/>
      <c r="AC869" s="8"/>
      <c r="AD869" s="8"/>
      <c r="AE869" s="8"/>
      <c r="AF869" s="8"/>
      <c r="AG869" s="8"/>
      <c r="AH869" s="8"/>
      <c r="AI869" s="8"/>
      <c r="AJ869" s="8"/>
      <c r="AK869" s="8"/>
    </row>
    <row r="870" spans="1:37" ht="12.75" customHeight="1" hidden="1">
      <c r="A870" s="8"/>
      <c r="B870" s="13"/>
      <c r="AC870" s="8"/>
      <c r="AD870" s="8"/>
      <c r="AE870" s="8"/>
      <c r="AF870" s="8"/>
      <c r="AG870" s="8"/>
      <c r="AH870" s="8"/>
      <c r="AI870" s="8"/>
      <c r="AJ870" s="8"/>
      <c r="AK870" s="8"/>
    </row>
    <row r="871" spans="1:37" ht="12.75" customHeight="1" hidden="1">
      <c r="A871" s="8"/>
      <c r="B871" s="13"/>
      <c r="AC871" s="8"/>
      <c r="AD871" s="8"/>
      <c r="AE871" s="8"/>
      <c r="AF871" s="8"/>
      <c r="AG871" s="8"/>
      <c r="AH871" s="8"/>
      <c r="AI871" s="8"/>
      <c r="AJ871" s="8"/>
      <c r="AK871" s="8"/>
    </row>
    <row r="872" spans="1:37" ht="12.75" customHeight="1" hidden="1">
      <c r="A872" s="8"/>
      <c r="B872" s="13"/>
      <c r="AC872" s="8"/>
      <c r="AD872" s="8"/>
      <c r="AE872" s="8"/>
      <c r="AF872" s="8"/>
      <c r="AG872" s="8"/>
      <c r="AH872" s="8"/>
      <c r="AI872" s="8"/>
      <c r="AJ872" s="8"/>
      <c r="AK872" s="8"/>
    </row>
    <row r="873" spans="1:37" ht="12.75" customHeight="1" hidden="1">
      <c r="A873" s="8"/>
      <c r="B873" s="13"/>
      <c r="AC873" s="8"/>
      <c r="AD873" s="8"/>
      <c r="AE873" s="8"/>
      <c r="AF873" s="8"/>
      <c r="AG873" s="8"/>
      <c r="AH873" s="8"/>
      <c r="AI873" s="8"/>
      <c r="AJ873" s="8"/>
      <c r="AK873" s="8"/>
    </row>
    <row r="874" spans="1:37" ht="12.75" customHeight="1" hidden="1">
      <c r="A874" s="8"/>
      <c r="B874" s="13"/>
      <c r="AC874" s="8"/>
      <c r="AD874" s="8"/>
      <c r="AE874" s="8"/>
      <c r="AF874" s="8"/>
      <c r="AG874" s="8"/>
      <c r="AH874" s="8"/>
      <c r="AI874" s="8"/>
      <c r="AJ874" s="8"/>
      <c r="AK874" s="8"/>
    </row>
    <row r="875" spans="1:37" ht="12.75" customHeight="1" hidden="1">
      <c r="A875" s="8"/>
      <c r="B875" s="13"/>
      <c r="AC875" s="8"/>
      <c r="AD875" s="8"/>
      <c r="AE875" s="8"/>
      <c r="AF875" s="8"/>
      <c r="AG875" s="8"/>
      <c r="AH875" s="8"/>
      <c r="AI875" s="8"/>
      <c r="AJ875" s="8"/>
      <c r="AK875" s="8"/>
    </row>
    <row r="876" spans="1:37" ht="12.75" customHeight="1" hidden="1">
      <c r="A876" s="8"/>
      <c r="B876" s="13"/>
      <c r="AC876" s="8"/>
      <c r="AD876" s="8"/>
      <c r="AE876" s="8"/>
      <c r="AF876" s="8"/>
      <c r="AG876" s="8"/>
      <c r="AH876" s="8"/>
      <c r="AI876" s="8"/>
      <c r="AJ876" s="8"/>
      <c r="AK876" s="8"/>
    </row>
    <row r="877" spans="1:37" ht="12.75" customHeight="1" hidden="1">
      <c r="A877" s="8"/>
      <c r="B877" s="13"/>
      <c r="AC877" s="8"/>
      <c r="AD877" s="8"/>
      <c r="AE877" s="8"/>
      <c r="AF877" s="8"/>
      <c r="AG877" s="8"/>
      <c r="AH877" s="8"/>
      <c r="AI877" s="8"/>
      <c r="AJ877" s="8"/>
      <c r="AK877" s="8"/>
    </row>
    <row r="878" spans="1:37" ht="12.75" customHeight="1" hidden="1">
      <c r="A878" s="8"/>
      <c r="B878" s="13"/>
      <c r="AC878" s="8"/>
      <c r="AD878" s="8"/>
      <c r="AE878" s="8"/>
      <c r="AF878" s="8"/>
      <c r="AG878" s="8"/>
      <c r="AH878" s="8"/>
      <c r="AI878" s="8"/>
      <c r="AJ878" s="8"/>
      <c r="AK878" s="8"/>
    </row>
    <row r="879" spans="1:37" ht="12.75" customHeight="1" hidden="1">
      <c r="A879" s="8"/>
      <c r="B879" s="13"/>
      <c r="AC879" s="8"/>
      <c r="AD879" s="8"/>
      <c r="AE879" s="8"/>
      <c r="AF879" s="8"/>
      <c r="AG879" s="8"/>
      <c r="AH879" s="8"/>
      <c r="AI879" s="8"/>
      <c r="AJ879" s="8"/>
      <c r="AK879" s="8"/>
    </row>
    <row r="880" spans="1:37" ht="12.75" customHeight="1" hidden="1">
      <c r="A880" s="8"/>
      <c r="B880" s="13"/>
      <c r="AC880" s="8"/>
      <c r="AD880" s="8"/>
      <c r="AE880" s="8"/>
      <c r="AF880" s="8"/>
      <c r="AG880" s="8"/>
      <c r="AH880" s="8"/>
      <c r="AI880" s="8"/>
      <c r="AJ880" s="8"/>
      <c r="AK880" s="8"/>
    </row>
    <row r="881" spans="1:37" ht="12.75" customHeight="1" hidden="1">
      <c r="A881" s="8"/>
      <c r="B881" s="13"/>
      <c r="AC881" s="8"/>
      <c r="AD881" s="8"/>
      <c r="AE881" s="8"/>
      <c r="AF881" s="8"/>
      <c r="AG881" s="8"/>
      <c r="AH881" s="8"/>
      <c r="AI881" s="8"/>
      <c r="AJ881" s="8"/>
      <c r="AK881" s="8"/>
    </row>
    <row r="882" spans="1:37" ht="12.75" customHeight="1" hidden="1">
      <c r="A882" s="8"/>
      <c r="B882" s="13"/>
      <c r="AC882" s="8"/>
      <c r="AD882" s="8"/>
      <c r="AE882" s="8"/>
      <c r="AF882" s="8"/>
      <c r="AG882" s="8"/>
      <c r="AH882" s="8"/>
      <c r="AI882" s="8"/>
      <c r="AJ882" s="8"/>
      <c r="AK882" s="8"/>
    </row>
    <row r="883" spans="1:37" ht="12.75" customHeight="1" hidden="1">
      <c r="A883" s="8"/>
      <c r="B883" s="13"/>
      <c r="AC883" s="8"/>
      <c r="AD883" s="8"/>
      <c r="AE883" s="8"/>
      <c r="AF883" s="8"/>
      <c r="AG883" s="8"/>
      <c r="AH883" s="8"/>
      <c r="AI883" s="8"/>
      <c r="AJ883" s="8"/>
      <c r="AK883" s="8"/>
    </row>
    <row r="884" spans="1:37" ht="12.75" customHeight="1" hidden="1">
      <c r="A884" s="8"/>
      <c r="B884" s="13"/>
      <c r="AC884" s="8"/>
      <c r="AD884" s="8"/>
      <c r="AE884" s="8"/>
      <c r="AF884" s="8"/>
      <c r="AG884" s="8"/>
      <c r="AH884" s="8"/>
      <c r="AI884" s="8"/>
      <c r="AJ884" s="8"/>
      <c r="AK884" s="8"/>
    </row>
    <row r="885" spans="1:37" ht="12.75" customHeight="1" hidden="1">
      <c r="A885" s="8"/>
      <c r="B885" s="13"/>
      <c r="AC885" s="8"/>
      <c r="AD885" s="8"/>
      <c r="AE885" s="8"/>
      <c r="AF885" s="8"/>
      <c r="AG885" s="8"/>
      <c r="AH885" s="8"/>
      <c r="AI885" s="8"/>
      <c r="AJ885" s="8"/>
      <c r="AK885" s="8"/>
    </row>
    <row r="886" spans="1:37" ht="12.75" customHeight="1" hidden="1">
      <c r="A886" s="8"/>
      <c r="B886" s="13"/>
      <c r="AC886" s="8"/>
      <c r="AD886" s="8"/>
      <c r="AE886" s="8"/>
      <c r="AF886" s="8"/>
      <c r="AG886" s="8"/>
      <c r="AH886" s="8"/>
      <c r="AI886" s="8"/>
      <c r="AJ886" s="8"/>
      <c r="AK886" s="8"/>
    </row>
    <row r="887" spans="1:37" ht="12.75" customHeight="1" hidden="1">
      <c r="A887" s="8"/>
      <c r="B887" s="13"/>
      <c r="AC887" s="8"/>
      <c r="AD887" s="8"/>
      <c r="AE887" s="8"/>
      <c r="AF887" s="8"/>
      <c r="AG887" s="8"/>
      <c r="AH887" s="8"/>
      <c r="AI887" s="8"/>
      <c r="AJ887" s="8"/>
      <c r="AK887" s="8"/>
    </row>
    <row r="888" spans="1:37" ht="12.75" customHeight="1" hidden="1">
      <c r="A888" s="8"/>
      <c r="B888" s="13"/>
      <c r="AC888" s="8"/>
      <c r="AD888" s="8"/>
      <c r="AE888" s="8"/>
      <c r="AF888" s="8"/>
      <c r="AG888" s="8"/>
      <c r="AH888" s="8"/>
      <c r="AI888" s="8"/>
      <c r="AJ888" s="8"/>
      <c r="AK888" s="8"/>
    </row>
    <row r="889" spans="1:37" ht="12.75" customHeight="1" hidden="1">
      <c r="A889" s="8"/>
      <c r="B889" s="13"/>
      <c r="AC889" s="8"/>
      <c r="AD889" s="8"/>
      <c r="AE889" s="8"/>
      <c r="AF889" s="8"/>
      <c r="AG889" s="8"/>
      <c r="AH889" s="8"/>
      <c r="AI889" s="8"/>
      <c r="AJ889" s="8"/>
      <c r="AK889" s="8"/>
    </row>
    <row r="890" spans="1:37" ht="12.75" customHeight="1" hidden="1">
      <c r="A890" s="8"/>
      <c r="B890" s="13"/>
      <c r="AC890" s="8"/>
      <c r="AD890" s="8"/>
      <c r="AE890" s="8"/>
      <c r="AF890" s="8"/>
      <c r="AG890" s="8"/>
      <c r="AH890" s="8"/>
      <c r="AI890" s="8"/>
      <c r="AJ890" s="8"/>
      <c r="AK890" s="8"/>
    </row>
    <row r="891" spans="1:37" ht="12.75" customHeight="1" hidden="1">
      <c r="A891" s="8"/>
      <c r="B891" s="13"/>
      <c r="AC891" s="8"/>
      <c r="AD891" s="8"/>
      <c r="AE891" s="8"/>
      <c r="AF891" s="8"/>
      <c r="AG891" s="8"/>
      <c r="AH891" s="8"/>
      <c r="AI891" s="8"/>
      <c r="AJ891" s="8"/>
      <c r="AK891" s="8"/>
    </row>
    <row r="892" spans="1:37" ht="12.75" customHeight="1" hidden="1">
      <c r="A892" s="8"/>
      <c r="B892" s="13"/>
      <c r="AC892" s="8"/>
      <c r="AD892" s="8"/>
      <c r="AE892" s="8"/>
      <c r="AF892" s="8"/>
      <c r="AG892" s="8"/>
      <c r="AH892" s="8"/>
      <c r="AI892" s="8"/>
      <c r="AJ892" s="8"/>
      <c r="AK892" s="8"/>
    </row>
    <row r="893" spans="1:37" ht="12.75" customHeight="1" hidden="1">
      <c r="A893" s="8"/>
      <c r="B893" s="13"/>
      <c r="AC893" s="8"/>
      <c r="AD893" s="8"/>
      <c r="AE893" s="8"/>
      <c r="AF893" s="8"/>
      <c r="AG893" s="8"/>
      <c r="AH893" s="8"/>
      <c r="AI893" s="8"/>
      <c r="AJ893" s="8"/>
      <c r="AK893" s="8"/>
    </row>
    <row r="894" spans="1:37" ht="12.75" customHeight="1" hidden="1">
      <c r="A894" s="8"/>
      <c r="B894" s="13"/>
      <c r="AC894" s="8"/>
      <c r="AD894" s="8"/>
      <c r="AE894" s="8"/>
      <c r="AF894" s="8"/>
      <c r="AG894" s="8"/>
      <c r="AH894" s="8"/>
      <c r="AI894" s="8"/>
      <c r="AJ894" s="8"/>
      <c r="AK894" s="8"/>
    </row>
    <row r="895" spans="1:37" ht="12.75" customHeight="1" hidden="1">
      <c r="A895" s="8"/>
      <c r="B895" s="13"/>
      <c r="AC895" s="8"/>
      <c r="AD895" s="8"/>
      <c r="AE895" s="8"/>
      <c r="AF895" s="8"/>
      <c r="AG895" s="8"/>
      <c r="AH895" s="8"/>
      <c r="AI895" s="8"/>
      <c r="AJ895" s="8"/>
      <c r="AK895" s="8"/>
    </row>
    <row r="896" spans="1:37" ht="12.75" customHeight="1" hidden="1">
      <c r="A896" s="8"/>
      <c r="B896" s="13"/>
      <c r="AC896" s="8"/>
      <c r="AD896" s="8"/>
      <c r="AE896" s="8"/>
      <c r="AF896" s="8"/>
      <c r="AG896" s="8"/>
      <c r="AH896" s="8"/>
      <c r="AI896" s="8"/>
      <c r="AJ896" s="8"/>
      <c r="AK896" s="8"/>
    </row>
    <row r="897" spans="1:37" ht="12.75" customHeight="1" hidden="1">
      <c r="A897" s="8"/>
      <c r="B897" s="13"/>
      <c r="AC897" s="8"/>
      <c r="AD897" s="8"/>
      <c r="AE897" s="8"/>
      <c r="AF897" s="8"/>
      <c r="AG897" s="8"/>
      <c r="AH897" s="8"/>
      <c r="AI897" s="8"/>
      <c r="AJ897" s="8"/>
      <c r="AK897" s="8"/>
    </row>
    <row r="898" spans="1:37" ht="12.75" customHeight="1" hidden="1">
      <c r="A898" s="8"/>
      <c r="B898" s="13"/>
      <c r="AC898" s="8"/>
      <c r="AD898" s="8"/>
      <c r="AE898" s="8"/>
      <c r="AF898" s="8"/>
      <c r="AG898" s="8"/>
      <c r="AH898" s="8"/>
      <c r="AI898" s="8"/>
      <c r="AJ898" s="8"/>
      <c r="AK898" s="8"/>
    </row>
    <row r="899" spans="1:37" ht="12.75" customHeight="1" hidden="1">
      <c r="A899" s="8"/>
      <c r="B899" s="13"/>
      <c r="AC899" s="8"/>
      <c r="AD899" s="8"/>
      <c r="AE899" s="8"/>
      <c r="AF899" s="8"/>
      <c r="AG899" s="8"/>
      <c r="AH899" s="8"/>
      <c r="AI899" s="8"/>
      <c r="AJ899" s="8"/>
      <c r="AK899" s="8"/>
    </row>
    <row r="900" spans="1:37" ht="12.75" customHeight="1" hidden="1">
      <c r="A900" s="8"/>
      <c r="B900" s="13"/>
      <c r="AC900" s="8"/>
      <c r="AD900" s="8"/>
      <c r="AE900" s="8"/>
      <c r="AF900" s="8"/>
      <c r="AG900" s="8"/>
      <c r="AH900" s="8"/>
      <c r="AI900" s="8"/>
      <c r="AJ900" s="8"/>
      <c r="AK900" s="8"/>
    </row>
    <row r="901" spans="1:37" ht="12.75" customHeight="1" hidden="1">
      <c r="A901" s="8"/>
      <c r="B901" s="13"/>
      <c r="AC901" s="8"/>
      <c r="AD901" s="8"/>
      <c r="AE901" s="8"/>
      <c r="AF901" s="8"/>
      <c r="AG901" s="8"/>
      <c r="AH901" s="8"/>
      <c r="AI901" s="8"/>
      <c r="AJ901" s="8"/>
      <c r="AK901" s="8"/>
    </row>
    <row r="902" spans="1:37" ht="12.75" customHeight="1" hidden="1">
      <c r="A902" s="8"/>
      <c r="B902" s="13"/>
      <c r="AC902" s="8"/>
      <c r="AD902" s="8"/>
      <c r="AE902" s="8"/>
      <c r="AF902" s="8"/>
      <c r="AG902" s="8"/>
      <c r="AH902" s="8"/>
      <c r="AI902" s="8"/>
      <c r="AJ902" s="8"/>
      <c r="AK902" s="8"/>
    </row>
    <row r="903" spans="1:37" ht="12.75" customHeight="1" hidden="1">
      <c r="A903" s="8"/>
      <c r="B903" s="13"/>
      <c r="AC903" s="8"/>
      <c r="AD903" s="8"/>
      <c r="AE903" s="8"/>
      <c r="AF903" s="8"/>
      <c r="AG903" s="8"/>
      <c r="AH903" s="8"/>
      <c r="AI903" s="8"/>
      <c r="AJ903" s="8"/>
      <c r="AK903" s="8"/>
    </row>
    <row r="904" spans="1:37" ht="12.75" customHeight="1" hidden="1">
      <c r="A904" s="8"/>
      <c r="B904" s="13"/>
      <c r="AC904" s="8"/>
      <c r="AD904" s="8"/>
      <c r="AE904" s="8"/>
      <c r="AF904" s="8"/>
      <c r="AG904" s="8"/>
      <c r="AH904" s="8"/>
      <c r="AI904" s="8"/>
      <c r="AJ904" s="8"/>
      <c r="AK904" s="8"/>
    </row>
    <row r="905" spans="1:37" ht="12.75" customHeight="1" hidden="1">
      <c r="A905" s="8"/>
      <c r="B905" s="13"/>
      <c r="AC905" s="8"/>
      <c r="AD905" s="8"/>
      <c r="AE905" s="8"/>
      <c r="AF905" s="8"/>
      <c r="AG905" s="8"/>
      <c r="AH905" s="8"/>
      <c r="AI905" s="8"/>
      <c r="AJ905" s="8"/>
      <c r="AK905" s="8"/>
    </row>
    <row r="906" spans="1:37" ht="12.75" customHeight="1" hidden="1">
      <c r="A906" s="8"/>
      <c r="B906" s="13"/>
      <c r="AC906" s="8"/>
      <c r="AD906" s="8"/>
      <c r="AE906" s="8"/>
      <c r="AF906" s="8"/>
      <c r="AG906" s="8"/>
      <c r="AH906" s="8"/>
      <c r="AI906" s="8"/>
      <c r="AJ906" s="8"/>
      <c r="AK906" s="8"/>
    </row>
    <row r="907" spans="1:37" ht="12.75" customHeight="1" hidden="1">
      <c r="A907" s="8"/>
      <c r="B907" s="13"/>
      <c r="AC907" s="8"/>
      <c r="AD907" s="8"/>
      <c r="AE907" s="8"/>
      <c r="AF907" s="8"/>
      <c r="AG907" s="8"/>
      <c r="AH907" s="8"/>
      <c r="AI907" s="8"/>
      <c r="AJ907" s="8"/>
      <c r="AK907" s="8"/>
    </row>
    <row r="908" spans="1:37" ht="12.75" customHeight="1" hidden="1">
      <c r="A908" s="8"/>
      <c r="B908" s="13"/>
      <c r="AC908" s="8"/>
      <c r="AD908" s="8"/>
      <c r="AE908" s="8"/>
      <c r="AF908" s="8"/>
      <c r="AG908" s="8"/>
      <c r="AH908" s="8"/>
      <c r="AI908" s="8"/>
      <c r="AJ908" s="8"/>
      <c r="AK908" s="8"/>
    </row>
    <row r="909" spans="1:37" ht="12.75" customHeight="1" hidden="1">
      <c r="A909" s="8"/>
      <c r="B909" s="13"/>
      <c r="AC909" s="8"/>
      <c r="AD909" s="8"/>
      <c r="AE909" s="8"/>
      <c r="AF909" s="8"/>
      <c r="AG909" s="8"/>
      <c r="AH909" s="8"/>
      <c r="AI909" s="8"/>
      <c r="AJ909" s="8"/>
      <c r="AK909" s="8"/>
    </row>
    <row r="910" spans="1:37" ht="12.75" customHeight="1" hidden="1">
      <c r="A910" s="8"/>
      <c r="B910" s="13"/>
      <c r="AC910" s="8"/>
      <c r="AD910" s="8"/>
      <c r="AE910" s="8"/>
      <c r="AF910" s="8"/>
      <c r="AG910" s="8"/>
      <c r="AH910" s="8"/>
      <c r="AI910" s="8"/>
      <c r="AJ910" s="8"/>
      <c r="AK910" s="8"/>
    </row>
    <row r="911" spans="1:37" ht="12.75" customHeight="1" hidden="1">
      <c r="A911" s="8"/>
      <c r="B911" s="13"/>
      <c r="AC911" s="8"/>
      <c r="AD911" s="8"/>
      <c r="AE911" s="8"/>
      <c r="AF911" s="8"/>
      <c r="AG911" s="8"/>
      <c r="AH911" s="8"/>
      <c r="AI911" s="8"/>
      <c r="AJ911" s="8"/>
      <c r="AK911" s="8"/>
    </row>
    <row r="912" spans="1:37" ht="12.75" customHeight="1" hidden="1">
      <c r="A912" s="8"/>
      <c r="B912" s="13"/>
      <c r="AC912" s="8"/>
      <c r="AD912" s="8"/>
      <c r="AE912" s="8"/>
      <c r="AF912" s="8"/>
      <c r="AG912" s="8"/>
      <c r="AH912" s="8"/>
      <c r="AI912" s="8"/>
      <c r="AJ912" s="8"/>
      <c r="AK912" s="8"/>
    </row>
    <row r="913" spans="1:37" ht="12.75" customHeight="1" hidden="1">
      <c r="A913" s="8"/>
      <c r="B913" s="13"/>
      <c r="AC913" s="8"/>
      <c r="AD913" s="8"/>
      <c r="AE913" s="8"/>
      <c r="AF913" s="8"/>
      <c r="AG913" s="8"/>
      <c r="AH913" s="8"/>
      <c r="AI913" s="8"/>
      <c r="AJ913" s="8"/>
      <c r="AK913" s="8"/>
    </row>
    <row r="914" spans="1:37" ht="12.75" customHeight="1" hidden="1">
      <c r="A914" s="8"/>
      <c r="B914" s="13"/>
      <c r="AC914" s="8"/>
      <c r="AD914" s="8"/>
      <c r="AE914" s="8"/>
      <c r="AF914" s="8"/>
      <c r="AG914" s="8"/>
      <c r="AH914" s="8"/>
      <c r="AI914" s="8"/>
      <c r="AJ914" s="8"/>
      <c r="AK914" s="8"/>
    </row>
    <row r="915" spans="1:37" ht="12.75" customHeight="1" hidden="1">
      <c r="A915" s="8"/>
      <c r="B915" s="13"/>
      <c r="AC915" s="8"/>
      <c r="AD915" s="8"/>
      <c r="AE915" s="8"/>
      <c r="AF915" s="8"/>
      <c r="AG915" s="8"/>
      <c r="AH915" s="8"/>
      <c r="AI915" s="8"/>
      <c r="AJ915" s="8"/>
      <c r="AK915" s="8"/>
    </row>
    <row r="916" spans="1:37" ht="12.75" customHeight="1" hidden="1">
      <c r="A916" s="8"/>
      <c r="B916" s="13"/>
      <c r="AC916" s="8"/>
      <c r="AD916" s="8"/>
      <c r="AE916" s="8"/>
      <c r="AF916" s="8"/>
      <c r="AG916" s="8"/>
      <c r="AH916" s="8"/>
      <c r="AI916" s="8"/>
      <c r="AJ916" s="8"/>
      <c r="AK916" s="8"/>
    </row>
    <row r="917" spans="1:37" ht="12.75" customHeight="1" hidden="1">
      <c r="A917" s="8"/>
      <c r="B917" s="13"/>
      <c r="AC917" s="8"/>
      <c r="AD917" s="8"/>
      <c r="AE917" s="8"/>
      <c r="AF917" s="8"/>
      <c r="AG917" s="8"/>
      <c r="AH917" s="8"/>
      <c r="AI917" s="8"/>
      <c r="AJ917" s="8"/>
      <c r="AK917" s="8"/>
    </row>
    <row r="918" spans="1:37" ht="12.75" customHeight="1" hidden="1">
      <c r="A918" s="8"/>
      <c r="B918" s="13"/>
      <c r="AC918" s="8"/>
      <c r="AD918" s="8"/>
      <c r="AE918" s="8"/>
      <c r="AF918" s="8"/>
      <c r="AG918" s="8"/>
      <c r="AH918" s="8"/>
      <c r="AI918" s="8"/>
      <c r="AJ918" s="8"/>
      <c r="AK918" s="8"/>
    </row>
    <row r="919" spans="1:37" ht="12.75" customHeight="1" hidden="1">
      <c r="A919" s="8"/>
      <c r="B919" s="13"/>
      <c r="AC919" s="8"/>
      <c r="AD919" s="8"/>
      <c r="AE919" s="8"/>
      <c r="AF919" s="8"/>
      <c r="AG919" s="8"/>
      <c r="AH919" s="8"/>
      <c r="AI919" s="8"/>
      <c r="AJ919" s="8"/>
      <c r="AK919" s="8"/>
    </row>
    <row r="920" spans="1:37" ht="12.75" customHeight="1" hidden="1">
      <c r="A920" s="8"/>
      <c r="B920" s="13"/>
      <c r="AC920" s="8"/>
      <c r="AD920" s="8"/>
      <c r="AE920" s="8"/>
      <c r="AF920" s="8"/>
      <c r="AG920" s="8"/>
      <c r="AH920" s="8"/>
      <c r="AI920" s="8"/>
      <c r="AJ920" s="8"/>
      <c r="AK920" s="8"/>
    </row>
    <row r="921" spans="1:37" ht="12.75" customHeight="1" hidden="1">
      <c r="A921" s="8"/>
      <c r="B921" s="13"/>
      <c r="AC921" s="8"/>
      <c r="AD921" s="8"/>
      <c r="AE921" s="8"/>
      <c r="AF921" s="8"/>
      <c r="AG921" s="8"/>
      <c r="AH921" s="8"/>
      <c r="AI921" s="8"/>
      <c r="AJ921" s="8"/>
      <c r="AK921" s="8"/>
    </row>
    <row r="922" spans="1:37" ht="12.75" customHeight="1" hidden="1">
      <c r="A922" s="8"/>
      <c r="B922" s="13"/>
      <c r="AC922" s="8"/>
      <c r="AD922" s="8"/>
      <c r="AE922" s="8"/>
      <c r="AF922" s="8"/>
      <c r="AG922" s="8"/>
      <c r="AH922" s="8"/>
      <c r="AI922" s="8"/>
      <c r="AJ922" s="8"/>
      <c r="AK922" s="8"/>
    </row>
    <row r="923" spans="1:37" ht="12.75" customHeight="1" hidden="1">
      <c r="A923" s="8"/>
      <c r="B923" s="13"/>
      <c r="AC923" s="8"/>
      <c r="AD923" s="8"/>
      <c r="AE923" s="8"/>
      <c r="AF923" s="8"/>
      <c r="AG923" s="8"/>
      <c r="AH923" s="8"/>
      <c r="AI923" s="8"/>
      <c r="AJ923" s="8"/>
      <c r="AK923" s="8"/>
    </row>
    <row r="924" spans="1:37" ht="12.75" customHeight="1" hidden="1">
      <c r="A924" s="8"/>
      <c r="B924" s="13"/>
      <c r="AC924" s="8"/>
      <c r="AD924" s="8"/>
      <c r="AE924" s="8"/>
      <c r="AF924" s="8"/>
      <c r="AG924" s="8"/>
      <c r="AH924" s="8"/>
      <c r="AI924" s="8"/>
      <c r="AJ924" s="8"/>
      <c r="AK924" s="8"/>
    </row>
    <row r="925" spans="1:37" ht="12.75" customHeight="1" hidden="1">
      <c r="A925" s="8"/>
      <c r="B925" s="13"/>
      <c r="AC925" s="8"/>
      <c r="AD925" s="8"/>
      <c r="AE925" s="8"/>
      <c r="AF925" s="8"/>
      <c r="AG925" s="8"/>
      <c r="AH925" s="8"/>
      <c r="AI925" s="8"/>
      <c r="AJ925" s="8"/>
      <c r="AK925" s="8"/>
    </row>
    <row r="926" spans="1:37" ht="12.75" customHeight="1" hidden="1">
      <c r="A926" s="8"/>
      <c r="B926" s="13"/>
      <c r="AC926" s="8"/>
      <c r="AD926" s="8"/>
      <c r="AE926" s="8"/>
      <c r="AF926" s="8"/>
      <c r="AG926" s="8"/>
      <c r="AH926" s="8"/>
      <c r="AI926" s="8"/>
      <c r="AJ926" s="8"/>
      <c r="AK926" s="8"/>
    </row>
    <row r="927" spans="1:37" ht="12.75" customHeight="1" hidden="1">
      <c r="A927" s="8"/>
      <c r="B927" s="13"/>
      <c r="AC927" s="8"/>
      <c r="AD927" s="8"/>
      <c r="AE927" s="8"/>
      <c r="AF927" s="8"/>
      <c r="AG927" s="8"/>
      <c r="AH927" s="8"/>
      <c r="AI927" s="8"/>
      <c r="AJ927" s="8"/>
      <c r="AK927" s="8"/>
    </row>
    <row r="928" spans="1:37" ht="12.75" customHeight="1" hidden="1">
      <c r="A928" s="8"/>
      <c r="B928" s="13"/>
      <c r="AC928" s="8"/>
      <c r="AD928" s="8"/>
      <c r="AE928" s="8"/>
      <c r="AF928" s="8"/>
      <c r="AG928" s="8"/>
      <c r="AH928" s="8"/>
      <c r="AI928" s="8"/>
      <c r="AJ928" s="8"/>
      <c r="AK928" s="8"/>
    </row>
    <row r="929" spans="1:37" ht="12.75" customHeight="1" hidden="1">
      <c r="A929" s="8"/>
      <c r="B929" s="13"/>
      <c r="AC929" s="8"/>
      <c r="AD929" s="8"/>
      <c r="AE929" s="8"/>
      <c r="AF929" s="8"/>
      <c r="AG929" s="8"/>
      <c r="AH929" s="8"/>
      <c r="AI929" s="8"/>
      <c r="AJ929" s="8"/>
      <c r="AK929" s="8"/>
    </row>
    <row r="930" spans="1:37" ht="12.75" customHeight="1" hidden="1">
      <c r="A930" s="8"/>
      <c r="B930" s="13"/>
      <c r="AC930" s="8"/>
      <c r="AD930" s="8"/>
      <c r="AE930" s="8"/>
      <c r="AF930" s="8"/>
      <c r="AG930" s="8"/>
      <c r="AH930" s="8"/>
      <c r="AI930" s="8"/>
      <c r="AJ930" s="8"/>
      <c r="AK930" s="8"/>
    </row>
    <row r="931" spans="1:37" ht="12.75" customHeight="1" hidden="1">
      <c r="A931" s="8"/>
      <c r="B931" s="13"/>
      <c r="AC931" s="8"/>
      <c r="AD931" s="8"/>
      <c r="AE931" s="8"/>
      <c r="AF931" s="8"/>
      <c r="AG931" s="8"/>
      <c r="AH931" s="8"/>
      <c r="AI931" s="8"/>
      <c r="AJ931" s="8"/>
      <c r="AK931" s="8"/>
    </row>
    <row r="932" spans="1:37" ht="12.75" customHeight="1" hidden="1">
      <c r="A932" s="8"/>
      <c r="B932" s="13"/>
      <c r="AC932" s="8"/>
      <c r="AD932" s="8"/>
      <c r="AE932" s="8"/>
      <c r="AF932" s="8"/>
      <c r="AG932" s="8"/>
      <c r="AH932" s="8"/>
      <c r="AI932" s="8"/>
      <c r="AJ932" s="8"/>
      <c r="AK932" s="8"/>
    </row>
    <row r="933" spans="1:37" ht="12.75" customHeight="1" hidden="1">
      <c r="A933" s="8"/>
      <c r="B933" s="13"/>
      <c r="AC933" s="8"/>
      <c r="AD933" s="8"/>
      <c r="AE933" s="8"/>
      <c r="AF933" s="8"/>
      <c r="AG933" s="8"/>
      <c r="AH933" s="8"/>
      <c r="AI933" s="8"/>
      <c r="AJ933" s="8"/>
      <c r="AK933" s="8"/>
    </row>
    <row r="934" spans="1:37" ht="12.75" customHeight="1" hidden="1">
      <c r="A934" s="8"/>
      <c r="B934" s="13"/>
      <c r="AC934" s="8"/>
      <c r="AD934" s="8"/>
      <c r="AE934" s="8"/>
      <c r="AF934" s="8"/>
      <c r="AG934" s="8"/>
      <c r="AH934" s="8"/>
      <c r="AI934" s="8"/>
      <c r="AJ934" s="8"/>
      <c r="AK934" s="8"/>
    </row>
    <row r="935" spans="1:37" ht="12.75" customHeight="1" hidden="1">
      <c r="A935" s="8"/>
      <c r="B935" s="13"/>
      <c r="AC935" s="8"/>
      <c r="AD935" s="8"/>
      <c r="AE935" s="8"/>
      <c r="AF935" s="8"/>
      <c r="AG935" s="8"/>
      <c r="AH935" s="8"/>
      <c r="AI935" s="8"/>
      <c r="AJ935" s="8"/>
      <c r="AK935" s="8"/>
    </row>
    <row r="936" spans="1:37" ht="12.75" customHeight="1" hidden="1">
      <c r="A936" s="8"/>
      <c r="B936" s="13"/>
      <c r="AC936" s="8"/>
      <c r="AD936" s="8"/>
      <c r="AE936" s="8"/>
      <c r="AF936" s="8"/>
      <c r="AG936" s="8"/>
      <c r="AH936" s="8"/>
      <c r="AI936" s="8"/>
      <c r="AJ936" s="8"/>
      <c r="AK936" s="8"/>
    </row>
    <row r="937" spans="1:37" ht="12.75" customHeight="1" hidden="1">
      <c r="A937" s="8"/>
      <c r="B937" s="13"/>
      <c r="AC937" s="8"/>
      <c r="AD937" s="8"/>
      <c r="AE937" s="8"/>
      <c r="AF937" s="8"/>
      <c r="AG937" s="8"/>
      <c r="AH937" s="8"/>
      <c r="AI937" s="8"/>
      <c r="AJ937" s="8"/>
      <c r="AK937" s="8"/>
    </row>
    <row r="938" spans="1:37" ht="12.75" customHeight="1" hidden="1">
      <c r="A938" s="8"/>
      <c r="B938" s="13"/>
      <c r="AC938" s="8"/>
      <c r="AD938" s="8"/>
      <c r="AE938" s="8"/>
      <c r="AF938" s="8"/>
      <c r="AG938" s="8"/>
      <c r="AH938" s="8"/>
      <c r="AI938" s="8"/>
      <c r="AJ938" s="8"/>
      <c r="AK938" s="8"/>
    </row>
    <row r="939" spans="1:37" ht="12.75" customHeight="1" hidden="1">
      <c r="A939" s="8"/>
      <c r="B939" s="13"/>
      <c r="AC939" s="8"/>
      <c r="AD939" s="8"/>
      <c r="AE939" s="8"/>
      <c r="AF939" s="8"/>
      <c r="AG939" s="8"/>
      <c r="AH939" s="8"/>
      <c r="AI939" s="8"/>
      <c r="AJ939" s="8"/>
      <c r="AK939" s="8"/>
    </row>
    <row r="940" spans="1:37" ht="12.75" customHeight="1" hidden="1">
      <c r="A940" s="8"/>
      <c r="B940" s="13"/>
      <c r="AC940" s="8"/>
      <c r="AD940" s="8"/>
      <c r="AE940" s="8"/>
      <c r="AF940" s="8"/>
      <c r="AG940" s="8"/>
      <c r="AH940" s="8"/>
      <c r="AI940" s="8"/>
      <c r="AJ940" s="8"/>
      <c r="AK940" s="8"/>
    </row>
    <row r="941" spans="1:37" ht="12.75" customHeight="1" hidden="1">
      <c r="A941" s="8"/>
      <c r="B941" s="13"/>
      <c r="AC941" s="8"/>
      <c r="AD941" s="8"/>
      <c r="AE941" s="8"/>
      <c r="AF941" s="8"/>
      <c r="AG941" s="8"/>
      <c r="AH941" s="8"/>
      <c r="AI941" s="8"/>
      <c r="AJ941" s="8"/>
      <c r="AK941" s="8"/>
    </row>
    <row r="942" spans="1:37" ht="12.75" customHeight="1" hidden="1">
      <c r="A942" s="8"/>
      <c r="B942" s="13"/>
      <c r="AC942" s="8"/>
      <c r="AD942" s="8"/>
      <c r="AE942" s="8"/>
      <c r="AF942" s="8"/>
      <c r="AG942" s="8"/>
      <c r="AH942" s="8"/>
      <c r="AI942" s="8"/>
      <c r="AJ942" s="8"/>
      <c r="AK942" s="8"/>
    </row>
    <row r="943" spans="1:37" ht="12.75" customHeight="1" hidden="1">
      <c r="A943" s="8"/>
      <c r="B943" s="13"/>
      <c r="AC943" s="8"/>
      <c r="AD943" s="8"/>
      <c r="AE943" s="8"/>
      <c r="AF943" s="8"/>
      <c r="AG943" s="8"/>
      <c r="AH943" s="8"/>
      <c r="AI943" s="8"/>
      <c r="AJ943" s="8"/>
      <c r="AK943" s="8"/>
    </row>
    <row r="944" spans="1:37" ht="12.75" customHeight="1" hidden="1">
      <c r="A944" s="8"/>
      <c r="B944" s="13"/>
      <c r="AC944" s="8"/>
      <c r="AD944" s="8"/>
      <c r="AE944" s="8"/>
      <c r="AF944" s="8"/>
      <c r="AG944" s="8"/>
      <c r="AH944" s="8"/>
      <c r="AI944" s="8"/>
      <c r="AJ944" s="8"/>
      <c r="AK944" s="8"/>
    </row>
    <row r="945" spans="1:37" ht="12.75" customHeight="1" hidden="1">
      <c r="A945" s="8"/>
      <c r="B945" s="13"/>
      <c r="AC945" s="8"/>
      <c r="AD945" s="8"/>
      <c r="AE945" s="8"/>
      <c r="AF945" s="8"/>
      <c r="AG945" s="8"/>
      <c r="AH945" s="8"/>
      <c r="AI945" s="8"/>
      <c r="AJ945" s="8"/>
      <c r="AK945" s="8"/>
    </row>
    <row r="946" spans="1:37" ht="12.75" customHeight="1" hidden="1">
      <c r="A946" s="8"/>
      <c r="B946" s="13"/>
      <c r="AC946" s="8"/>
      <c r="AD946" s="8"/>
      <c r="AE946" s="8"/>
      <c r="AF946" s="8"/>
      <c r="AG946" s="8"/>
      <c r="AH946" s="8"/>
      <c r="AI946" s="8"/>
      <c r="AJ946" s="8"/>
      <c r="AK946" s="8"/>
    </row>
    <row r="947" spans="1:37" ht="12.75" customHeight="1" hidden="1">
      <c r="A947" s="8"/>
      <c r="B947" s="13"/>
      <c r="AC947" s="8"/>
      <c r="AD947" s="8"/>
      <c r="AE947" s="8"/>
      <c r="AF947" s="8"/>
      <c r="AG947" s="8"/>
      <c r="AH947" s="8"/>
      <c r="AI947" s="8"/>
      <c r="AJ947" s="8"/>
      <c r="AK947" s="8"/>
    </row>
    <row r="948" spans="1:37" ht="12.75" customHeight="1" hidden="1">
      <c r="A948" s="8"/>
      <c r="B948" s="13"/>
      <c r="AC948" s="8"/>
      <c r="AD948" s="8"/>
      <c r="AE948" s="8"/>
      <c r="AF948" s="8"/>
      <c r="AG948" s="8"/>
      <c r="AH948" s="8"/>
      <c r="AI948" s="8"/>
      <c r="AJ948" s="8"/>
      <c r="AK948" s="8"/>
    </row>
    <row r="949" spans="1:37" ht="12.75" customHeight="1" hidden="1">
      <c r="A949" s="8"/>
      <c r="B949" s="13"/>
      <c r="AC949" s="8"/>
      <c r="AD949" s="8"/>
      <c r="AE949" s="8"/>
      <c r="AF949" s="8"/>
      <c r="AG949" s="8"/>
      <c r="AH949" s="8"/>
      <c r="AI949" s="8"/>
      <c r="AJ949" s="8"/>
      <c r="AK949" s="8"/>
    </row>
    <row r="950" spans="1:37" ht="12.75" customHeight="1" hidden="1">
      <c r="A950" s="8"/>
      <c r="B950" s="13"/>
      <c r="AC950" s="8"/>
      <c r="AD950" s="8"/>
      <c r="AE950" s="8"/>
      <c r="AF950" s="8"/>
      <c r="AG950" s="8"/>
      <c r="AH950" s="8"/>
      <c r="AI950" s="8"/>
      <c r="AJ950" s="8"/>
      <c r="AK950" s="8"/>
    </row>
    <row r="951" spans="1:37" ht="12.75" customHeight="1" hidden="1">
      <c r="A951" s="8"/>
      <c r="B951" s="13"/>
      <c r="AC951" s="8"/>
      <c r="AD951" s="8"/>
      <c r="AE951" s="8"/>
      <c r="AF951" s="8"/>
      <c r="AG951" s="8"/>
      <c r="AH951" s="8"/>
      <c r="AI951" s="8"/>
      <c r="AJ951" s="8"/>
      <c r="AK951" s="8"/>
    </row>
    <row r="952" spans="1:37" ht="12.75" customHeight="1" hidden="1">
      <c r="A952" s="8"/>
      <c r="B952" s="13"/>
      <c r="AC952" s="8"/>
      <c r="AD952" s="8"/>
      <c r="AE952" s="8"/>
      <c r="AF952" s="8"/>
      <c r="AG952" s="8"/>
      <c r="AH952" s="8"/>
      <c r="AI952" s="8"/>
      <c r="AJ952" s="8"/>
      <c r="AK952" s="8"/>
    </row>
    <row r="953" spans="1:37" ht="12.75" customHeight="1" hidden="1">
      <c r="A953" s="8"/>
      <c r="B953" s="13"/>
      <c r="AC953" s="8"/>
      <c r="AD953" s="8"/>
      <c r="AE953" s="8"/>
      <c r="AF953" s="8"/>
      <c r="AG953" s="8"/>
      <c r="AH953" s="8"/>
      <c r="AI953" s="8"/>
      <c r="AJ953" s="8"/>
      <c r="AK953" s="8"/>
    </row>
    <row r="954" spans="1:37" ht="12.75" customHeight="1" hidden="1">
      <c r="A954" s="8"/>
      <c r="B954" s="13"/>
      <c r="AC954" s="8"/>
      <c r="AD954" s="8"/>
      <c r="AE954" s="8"/>
      <c r="AF954" s="8"/>
      <c r="AG954" s="8"/>
      <c r="AH954" s="8"/>
      <c r="AI954" s="8"/>
      <c r="AJ954" s="8"/>
      <c r="AK954" s="8"/>
    </row>
    <row r="955" spans="1:37" ht="12.75" customHeight="1" hidden="1">
      <c r="A955" s="8"/>
      <c r="B955" s="13"/>
      <c r="AC955" s="8"/>
      <c r="AD955" s="8"/>
      <c r="AE955" s="8"/>
      <c r="AF955" s="8"/>
      <c r="AG955" s="8"/>
      <c r="AH955" s="8"/>
      <c r="AI955" s="8"/>
      <c r="AJ955" s="8"/>
      <c r="AK955" s="8"/>
    </row>
    <row r="956" spans="1:37" ht="12.75" customHeight="1" hidden="1">
      <c r="A956" s="8"/>
      <c r="B956" s="13"/>
      <c r="AC956" s="8"/>
      <c r="AD956" s="8"/>
      <c r="AE956" s="8"/>
      <c r="AF956" s="8"/>
      <c r="AG956" s="8"/>
      <c r="AH956" s="8"/>
      <c r="AI956" s="8"/>
      <c r="AJ956" s="8"/>
      <c r="AK956" s="8"/>
    </row>
    <row r="957" spans="1:37" ht="12.75" customHeight="1" hidden="1">
      <c r="A957" s="8"/>
      <c r="B957" s="13"/>
      <c r="AC957" s="8"/>
      <c r="AD957" s="8"/>
      <c r="AE957" s="8"/>
      <c r="AF957" s="8"/>
      <c r="AG957" s="8"/>
      <c r="AH957" s="8"/>
      <c r="AI957" s="8"/>
      <c r="AJ957" s="8"/>
      <c r="AK957" s="8"/>
    </row>
    <row r="958" spans="1:37" ht="12.75" customHeight="1" hidden="1">
      <c r="A958" s="8"/>
      <c r="B958" s="13"/>
      <c r="AC958" s="8"/>
      <c r="AD958" s="8"/>
      <c r="AE958" s="8"/>
      <c r="AF958" s="8"/>
      <c r="AG958" s="8"/>
      <c r="AH958" s="8"/>
      <c r="AI958" s="8"/>
      <c r="AJ958" s="8"/>
      <c r="AK958" s="8"/>
    </row>
    <row r="959" spans="1:37" ht="12.75" customHeight="1" hidden="1">
      <c r="A959" s="8"/>
      <c r="B959" s="13"/>
      <c r="AC959" s="8"/>
      <c r="AD959" s="8"/>
      <c r="AE959" s="8"/>
      <c r="AF959" s="8"/>
      <c r="AG959" s="8"/>
      <c r="AH959" s="8"/>
      <c r="AI959" s="8"/>
      <c r="AJ959" s="8"/>
      <c r="AK959" s="8"/>
    </row>
    <row r="960" spans="1:37" ht="12.75" customHeight="1" hidden="1">
      <c r="A960" s="8"/>
      <c r="B960" s="13"/>
      <c r="AC960" s="8"/>
      <c r="AD960" s="8"/>
      <c r="AE960" s="8"/>
      <c r="AF960" s="8"/>
      <c r="AG960" s="8"/>
      <c r="AH960" s="8"/>
      <c r="AI960" s="8"/>
      <c r="AJ960" s="8"/>
      <c r="AK960" s="8"/>
    </row>
    <row r="961" spans="1:37" ht="12.75" customHeight="1" hidden="1">
      <c r="A961" s="8"/>
      <c r="B961" s="13"/>
      <c r="AC961" s="8"/>
      <c r="AD961" s="8"/>
      <c r="AE961" s="8"/>
      <c r="AF961" s="8"/>
      <c r="AG961" s="8"/>
      <c r="AH961" s="8"/>
      <c r="AI961" s="8"/>
      <c r="AJ961" s="8"/>
      <c r="AK961" s="8"/>
    </row>
    <row r="962" spans="1:37" ht="12.75" customHeight="1" hidden="1">
      <c r="A962" s="8"/>
      <c r="B962" s="13"/>
      <c r="AC962" s="8"/>
      <c r="AD962" s="8"/>
      <c r="AE962" s="8"/>
      <c r="AF962" s="8"/>
      <c r="AG962" s="8"/>
      <c r="AH962" s="8"/>
      <c r="AI962" s="8"/>
      <c r="AJ962" s="8"/>
      <c r="AK962" s="8"/>
    </row>
    <row r="963" spans="1:37" ht="12.75" customHeight="1" hidden="1">
      <c r="A963" s="8"/>
      <c r="B963" s="13"/>
      <c r="AC963" s="8"/>
      <c r="AD963" s="8"/>
      <c r="AE963" s="8"/>
      <c r="AF963" s="8"/>
      <c r="AG963" s="8"/>
      <c r="AH963" s="8"/>
      <c r="AI963" s="8"/>
      <c r="AJ963" s="8"/>
      <c r="AK963" s="8"/>
    </row>
    <row r="964" spans="1:37" ht="12.75" customHeight="1" hidden="1">
      <c r="A964" s="8"/>
      <c r="B964" s="13"/>
      <c r="AC964" s="8"/>
      <c r="AD964" s="8"/>
      <c r="AE964" s="8"/>
      <c r="AF964" s="8"/>
      <c r="AG964" s="8"/>
      <c r="AH964" s="8"/>
      <c r="AI964" s="8"/>
      <c r="AJ964" s="8"/>
      <c r="AK964" s="8"/>
    </row>
    <row r="965" spans="1:37" ht="12.75" customHeight="1" hidden="1">
      <c r="A965" s="8"/>
      <c r="B965" s="13"/>
      <c r="AC965" s="8"/>
      <c r="AD965" s="8"/>
      <c r="AE965" s="8"/>
      <c r="AF965" s="8"/>
      <c r="AG965" s="8"/>
      <c r="AH965" s="8"/>
      <c r="AI965" s="8"/>
      <c r="AJ965" s="8"/>
      <c r="AK965" s="8"/>
    </row>
    <row r="966" spans="1:37" ht="12.75" customHeight="1" hidden="1">
      <c r="A966" s="8"/>
      <c r="B966" s="13"/>
      <c r="AC966" s="8"/>
      <c r="AD966" s="8"/>
      <c r="AE966" s="8"/>
      <c r="AF966" s="8"/>
      <c r="AG966" s="8"/>
      <c r="AH966" s="8"/>
      <c r="AI966" s="8"/>
      <c r="AJ966" s="8"/>
      <c r="AK966" s="8"/>
    </row>
    <row r="967" spans="1:37" ht="12.75" customHeight="1" hidden="1">
      <c r="A967" s="8"/>
      <c r="B967" s="13"/>
      <c r="AC967" s="8"/>
      <c r="AD967" s="8"/>
      <c r="AE967" s="8"/>
      <c r="AF967" s="8"/>
      <c r="AG967" s="8"/>
      <c r="AH967" s="8"/>
      <c r="AI967" s="8"/>
      <c r="AJ967" s="8"/>
      <c r="AK967" s="8"/>
    </row>
    <row r="968" spans="1:37" ht="12.75" customHeight="1" hidden="1">
      <c r="A968" s="8"/>
      <c r="B968" s="13"/>
      <c r="AC968" s="8"/>
      <c r="AD968" s="8"/>
      <c r="AE968" s="8"/>
      <c r="AF968" s="8"/>
      <c r="AG968" s="8"/>
      <c r="AH968" s="8"/>
      <c r="AI968" s="8"/>
      <c r="AJ968" s="8"/>
      <c r="AK968" s="8"/>
    </row>
    <row r="969" spans="1:37" ht="12.75" customHeight="1" hidden="1">
      <c r="A969" s="8"/>
      <c r="B969" s="13"/>
      <c r="AC969" s="8"/>
      <c r="AD969" s="8"/>
      <c r="AE969" s="8"/>
      <c r="AF969" s="8"/>
      <c r="AG969" s="8"/>
      <c r="AH969" s="8"/>
      <c r="AI969" s="8"/>
      <c r="AJ969" s="8"/>
      <c r="AK969" s="8"/>
    </row>
    <row r="970" spans="1:37" ht="12.75" customHeight="1" hidden="1">
      <c r="A970" s="8"/>
      <c r="B970" s="13"/>
      <c r="AC970" s="8"/>
      <c r="AD970" s="8"/>
      <c r="AE970" s="8"/>
      <c r="AF970" s="8"/>
      <c r="AG970" s="8"/>
      <c r="AH970" s="8"/>
      <c r="AI970" s="8"/>
      <c r="AJ970" s="8"/>
      <c r="AK970" s="8"/>
    </row>
    <row r="971" spans="1:37" ht="12.75" customHeight="1" hidden="1">
      <c r="A971" s="8"/>
      <c r="B971" s="13"/>
      <c r="AC971" s="8"/>
      <c r="AD971" s="8"/>
      <c r="AE971" s="8"/>
      <c r="AF971" s="8"/>
      <c r="AG971" s="8"/>
      <c r="AH971" s="8"/>
      <c r="AI971" s="8"/>
      <c r="AJ971" s="8"/>
      <c r="AK971" s="8"/>
    </row>
    <row r="972" spans="1:37" ht="12.75" customHeight="1" hidden="1">
      <c r="A972" s="8"/>
      <c r="B972" s="13"/>
      <c r="AC972" s="8"/>
      <c r="AD972" s="8"/>
      <c r="AE972" s="8"/>
      <c r="AF972" s="8"/>
      <c r="AG972" s="8"/>
      <c r="AH972" s="8"/>
      <c r="AI972" s="8"/>
      <c r="AJ972" s="8"/>
      <c r="AK972" s="8"/>
    </row>
    <row r="973" spans="1:37" ht="12.75" customHeight="1" hidden="1">
      <c r="A973" s="8"/>
      <c r="B973" s="13"/>
      <c r="AC973" s="8"/>
      <c r="AD973" s="8"/>
      <c r="AE973" s="8"/>
      <c r="AF973" s="8"/>
      <c r="AG973" s="8"/>
      <c r="AH973" s="8"/>
      <c r="AI973" s="8"/>
      <c r="AJ973" s="8"/>
      <c r="AK973" s="8"/>
    </row>
    <row r="974" spans="1:37" ht="12.75" customHeight="1" hidden="1">
      <c r="A974" s="8"/>
      <c r="B974" s="13"/>
      <c r="AC974" s="8"/>
      <c r="AD974" s="8"/>
      <c r="AE974" s="8"/>
      <c r="AF974" s="8"/>
      <c r="AG974" s="8"/>
      <c r="AH974" s="8"/>
      <c r="AI974" s="8"/>
      <c r="AJ974" s="8"/>
      <c r="AK974" s="8"/>
    </row>
    <row r="975" spans="1:37" ht="12.75" customHeight="1" hidden="1">
      <c r="A975" s="8"/>
      <c r="B975" s="13"/>
      <c r="AC975" s="8"/>
      <c r="AD975" s="8"/>
      <c r="AE975" s="8"/>
      <c r="AF975" s="8"/>
      <c r="AG975" s="8"/>
      <c r="AH975" s="8"/>
      <c r="AI975" s="8"/>
      <c r="AJ975" s="8"/>
      <c r="AK975" s="8"/>
    </row>
    <row r="976" spans="1:37" ht="12.75" customHeight="1" hidden="1">
      <c r="A976" s="8"/>
      <c r="B976" s="13"/>
      <c r="AC976" s="8"/>
      <c r="AD976" s="8"/>
      <c r="AE976" s="8"/>
      <c r="AF976" s="8"/>
      <c r="AG976" s="8"/>
      <c r="AH976" s="8"/>
      <c r="AI976" s="8"/>
      <c r="AJ976" s="8"/>
      <c r="AK976" s="8"/>
    </row>
    <row r="977" spans="1:37" ht="12.75" customHeight="1" hidden="1">
      <c r="A977" s="8"/>
      <c r="B977" s="13"/>
      <c r="AC977" s="8"/>
      <c r="AD977" s="8"/>
      <c r="AE977" s="8"/>
      <c r="AF977" s="8"/>
      <c r="AG977" s="8"/>
      <c r="AH977" s="8"/>
      <c r="AI977" s="8"/>
      <c r="AJ977" s="8"/>
      <c r="AK977" s="8"/>
    </row>
    <row r="978" spans="1:37" ht="12.75" customHeight="1" hidden="1">
      <c r="A978" s="8"/>
      <c r="B978" s="13"/>
      <c r="AC978" s="8"/>
      <c r="AD978" s="8"/>
      <c r="AE978" s="8"/>
      <c r="AF978" s="8"/>
      <c r="AG978" s="8"/>
      <c r="AH978" s="8"/>
      <c r="AI978" s="8"/>
      <c r="AJ978" s="8"/>
      <c r="AK978" s="8"/>
    </row>
    <row r="979" spans="1:37" ht="12.75" customHeight="1" hidden="1">
      <c r="A979" s="8"/>
      <c r="B979" s="13"/>
      <c r="AC979" s="8"/>
      <c r="AD979" s="8"/>
      <c r="AE979" s="8"/>
      <c r="AF979" s="8"/>
      <c r="AG979" s="8"/>
      <c r="AH979" s="8"/>
      <c r="AI979" s="8"/>
      <c r="AJ979" s="8"/>
      <c r="AK979" s="8"/>
    </row>
    <row r="980" spans="1:37" ht="12.75" customHeight="1" hidden="1">
      <c r="A980" s="8"/>
      <c r="B980" s="13"/>
      <c r="AC980" s="8"/>
      <c r="AD980" s="8"/>
      <c r="AE980" s="8"/>
      <c r="AF980" s="8"/>
      <c r="AG980" s="8"/>
      <c r="AH980" s="8"/>
      <c r="AI980" s="8"/>
      <c r="AJ980" s="8"/>
      <c r="AK980" s="8"/>
    </row>
    <row r="981" spans="1:37" ht="12.75" customHeight="1" hidden="1">
      <c r="A981" s="8"/>
      <c r="B981" s="13"/>
      <c r="AC981" s="8"/>
      <c r="AD981" s="8"/>
      <c r="AE981" s="8"/>
      <c r="AF981" s="8"/>
      <c r="AG981" s="8"/>
      <c r="AH981" s="8"/>
      <c r="AI981" s="8"/>
      <c r="AJ981" s="8"/>
      <c r="AK981" s="8"/>
    </row>
    <row r="982" spans="1:37" ht="12.75" customHeight="1" hidden="1">
      <c r="A982" s="8"/>
      <c r="B982" s="13"/>
      <c r="AC982" s="8"/>
      <c r="AD982" s="8"/>
      <c r="AE982" s="8"/>
      <c r="AF982" s="8"/>
      <c r="AG982" s="8"/>
      <c r="AH982" s="8"/>
      <c r="AI982" s="8"/>
      <c r="AJ982" s="8"/>
      <c r="AK982" s="8"/>
    </row>
    <row r="983" spans="1:37" ht="12.75" customHeight="1" hidden="1">
      <c r="A983" s="8"/>
      <c r="B983" s="13"/>
      <c r="AC983" s="8"/>
      <c r="AD983" s="8"/>
      <c r="AE983" s="8"/>
      <c r="AF983" s="8"/>
      <c r="AG983" s="8"/>
      <c r="AH983" s="8"/>
      <c r="AI983" s="8"/>
      <c r="AJ983" s="8"/>
      <c r="AK983" s="8"/>
    </row>
    <row r="984" spans="1:37" ht="12.75" customHeight="1" hidden="1">
      <c r="A984" s="8"/>
      <c r="B984" s="13"/>
      <c r="AC984" s="8"/>
      <c r="AD984" s="8"/>
      <c r="AE984" s="8"/>
      <c r="AF984" s="8"/>
      <c r="AG984" s="8"/>
      <c r="AH984" s="8"/>
      <c r="AI984" s="8"/>
      <c r="AJ984" s="8"/>
      <c r="AK984" s="8"/>
    </row>
    <row r="985" spans="1:37" ht="12.75" customHeight="1" hidden="1">
      <c r="A985" s="8"/>
      <c r="B985" s="13"/>
      <c r="AC985" s="8"/>
      <c r="AD985" s="8"/>
      <c r="AE985" s="8"/>
      <c r="AF985" s="8"/>
      <c r="AG985" s="8"/>
      <c r="AH985" s="8"/>
      <c r="AI985" s="8"/>
      <c r="AJ985" s="8"/>
      <c r="AK985" s="8"/>
    </row>
    <row r="986" spans="1:37" ht="12.75" customHeight="1" hidden="1">
      <c r="A986" s="8"/>
      <c r="B986" s="13"/>
      <c r="AC986" s="8"/>
      <c r="AD986" s="8"/>
      <c r="AE986" s="8"/>
      <c r="AF986" s="8"/>
      <c r="AG986" s="8"/>
      <c r="AH986" s="8"/>
      <c r="AI986" s="8"/>
      <c r="AJ986" s="8"/>
      <c r="AK986" s="8"/>
    </row>
    <row r="987" spans="1:37" ht="12.75" customHeight="1" hidden="1">
      <c r="A987" s="8"/>
      <c r="B987" s="13"/>
      <c r="AC987" s="8"/>
      <c r="AD987" s="8"/>
      <c r="AE987" s="8"/>
      <c r="AF987" s="8"/>
      <c r="AG987" s="8"/>
      <c r="AH987" s="8"/>
      <c r="AI987" s="8"/>
      <c r="AJ987" s="8"/>
      <c r="AK987" s="8"/>
    </row>
    <row r="988" spans="1:37" ht="12.75" customHeight="1" hidden="1">
      <c r="A988" s="8"/>
      <c r="B988" s="13"/>
      <c r="AC988" s="8"/>
      <c r="AD988" s="8"/>
      <c r="AE988" s="8"/>
      <c r="AF988" s="8"/>
      <c r="AG988" s="8"/>
      <c r="AH988" s="8"/>
      <c r="AI988" s="8"/>
      <c r="AJ988" s="8"/>
      <c r="AK988" s="8"/>
    </row>
    <row r="989" spans="1:37" ht="12.75" customHeight="1" hidden="1">
      <c r="A989" s="8"/>
      <c r="B989" s="13"/>
      <c r="AC989" s="8"/>
      <c r="AD989" s="8"/>
      <c r="AE989" s="8"/>
      <c r="AF989" s="8"/>
      <c r="AG989" s="8"/>
      <c r="AH989" s="8"/>
      <c r="AI989" s="8"/>
      <c r="AJ989" s="8"/>
      <c r="AK989" s="8"/>
    </row>
    <row r="990" spans="1:37" ht="12.75" customHeight="1" hidden="1">
      <c r="A990" s="8"/>
      <c r="B990" s="13"/>
      <c r="AC990" s="8"/>
      <c r="AD990" s="8"/>
      <c r="AE990" s="8"/>
      <c r="AF990" s="8"/>
      <c r="AG990" s="8"/>
      <c r="AH990" s="8"/>
      <c r="AI990" s="8"/>
      <c r="AJ990" s="8"/>
      <c r="AK990" s="8"/>
    </row>
    <row r="991" spans="1:37" ht="12.75" customHeight="1" hidden="1">
      <c r="A991" s="8"/>
      <c r="B991" s="13"/>
      <c r="AC991" s="8"/>
      <c r="AD991" s="8"/>
      <c r="AE991" s="8"/>
      <c r="AF991" s="8"/>
      <c r="AG991" s="8"/>
      <c r="AH991" s="8"/>
      <c r="AI991" s="8"/>
      <c r="AJ991" s="8"/>
      <c r="AK991" s="8"/>
    </row>
    <row r="992" spans="1:37" ht="12.75" customHeight="1" hidden="1">
      <c r="A992" s="8"/>
      <c r="B992" s="13"/>
      <c r="AC992" s="8"/>
      <c r="AD992" s="8"/>
      <c r="AE992" s="8"/>
      <c r="AF992" s="8"/>
      <c r="AG992" s="8"/>
      <c r="AH992" s="8"/>
      <c r="AI992" s="8"/>
      <c r="AJ992" s="8"/>
      <c r="AK992" s="8"/>
    </row>
    <row r="993" spans="1:37" ht="12.75" customHeight="1" hidden="1">
      <c r="A993" s="8"/>
      <c r="B993" s="13"/>
      <c r="AC993" s="8"/>
      <c r="AD993" s="8"/>
      <c r="AE993" s="8"/>
      <c r="AF993" s="8"/>
      <c r="AG993" s="8"/>
      <c r="AH993" s="8"/>
      <c r="AI993" s="8"/>
      <c r="AJ993" s="8"/>
      <c r="AK993" s="8"/>
    </row>
    <row r="994" spans="1:37" ht="12.75" customHeight="1" hidden="1">
      <c r="A994" s="8"/>
      <c r="B994" s="13"/>
      <c r="AC994" s="8"/>
      <c r="AD994" s="8"/>
      <c r="AE994" s="8"/>
      <c r="AF994" s="8"/>
      <c r="AG994" s="8"/>
      <c r="AH994" s="8"/>
      <c r="AI994" s="8"/>
      <c r="AJ994" s="8"/>
      <c r="AK994" s="8"/>
    </row>
    <row r="995" spans="1:37" ht="12.75" customHeight="1" hidden="1">
      <c r="A995" s="8"/>
      <c r="B995" s="13"/>
      <c r="AC995" s="8"/>
      <c r="AD995" s="8"/>
      <c r="AE995" s="8"/>
      <c r="AF995" s="8"/>
      <c r="AG995" s="8"/>
      <c r="AH995" s="8"/>
      <c r="AI995" s="8"/>
      <c r="AJ995" s="8"/>
      <c r="AK995" s="8"/>
    </row>
    <row r="996" spans="1:37" ht="12.75" customHeight="1" hidden="1">
      <c r="A996" s="8"/>
      <c r="B996" s="13"/>
      <c r="AC996" s="8"/>
      <c r="AD996" s="8"/>
      <c r="AE996" s="8"/>
      <c r="AF996" s="8"/>
      <c r="AG996" s="8"/>
      <c r="AH996" s="8"/>
      <c r="AI996" s="8"/>
      <c r="AJ996" s="8"/>
      <c r="AK996" s="8"/>
    </row>
    <row r="997" spans="1:37" ht="12.75" customHeight="1" hidden="1">
      <c r="A997" s="8"/>
      <c r="B997" s="13"/>
      <c r="AC997" s="8"/>
      <c r="AD997" s="8"/>
      <c r="AE997" s="8"/>
      <c r="AF997" s="8"/>
      <c r="AG997" s="8"/>
      <c r="AH997" s="8"/>
      <c r="AI997" s="8"/>
      <c r="AJ997" s="8"/>
      <c r="AK997" s="8"/>
    </row>
    <row r="998" spans="1:37" ht="12.75" customHeight="1" hidden="1">
      <c r="A998" s="8"/>
      <c r="B998" s="13"/>
      <c r="AC998" s="8"/>
      <c r="AD998" s="8"/>
      <c r="AE998" s="8"/>
      <c r="AF998" s="8"/>
      <c r="AG998" s="8"/>
      <c r="AH998" s="8"/>
      <c r="AI998" s="8"/>
      <c r="AJ998" s="8"/>
      <c r="AK998" s="8"/>
    </row>
    <row r="999" spans="1:37" ht="12.75" customHeight="1" hidden="1">
      <c r="A999" s="8"/>
      <c r="B999" s="13"/>
      <c r="AC999" s="8"/>
      <c r="AD999" s="8"/>
      <c r="AE999" s="8"/>
      <c r="AF999" s="8"/>
      <c r="AG999" s="8"/>
      <c r="AH999" s="8"/>
      <c r="AI999" s="8"/>
      <c r="AJ999" s="8"/>
      <c r="AK999" s="8"/>
    </row>
    <row r="1000" spans="1:37" ht="12.75" customHeight="1" hidden="1">
      <c r="A1000" s="8"/>
      <c r="B1000" s="13"/>
      <c r="AC1000" s="8"/>
      <c r="AD1000" s="8"/>
      <c r="AE1000" s="8"/>
      <c r="AF1000" s="8"/>
      <c r="AG1000" s="8"/>
      <c r="AH1000" s="8"/>
      <c r="AI1000" s="8"/>
      <c r="AJ1000" s="8"/>
      <c r="AK1000" s="8"/>
    </row>
  </sheetData>
  <sheetProtection password="CF7A" sheet="1" objects="1" scenarios="1" selectLockedCells="1"/>
  <mergeCells count="178">
    <mergeCell ref="C162:E163"/>
    <mergeCell ref="K156:M156"/>
    <mergeCell ref="C154:T154"/>
    <mergeCell ref="C124:T124"/>
    <mergeCell ref="C126:N126"/>
    <mergeCell ref="M147:T147"/>
    <mergeCell ref="C149:U149"/>
    <mergeCell ref="D129:M129"/>
    <mergeCell ref="C158:J158"/>
    <mergeCell ref="C151:I151"/>
    <mergeCell ref="E165:U165"/>
    <mergeCell ref="C169:L169"/>
    <mergeCell ref="C86:H86"/>
    <mergeCell ref="C89:H89"/>
    <mergeCell ref="H96:U97"/>
    <mergeCell ref="P93:U93"/>
    <mergeCell ref="I89:U89"/>
    <mergeCell ref="H99:N99"/>
    <mergeCell ref="H100:N100"/>
    <mergeCell ref="C91:U91"/>
    <mergeCell ref="J69:N69"/>
    <mergeCell ref="F62:I62"/>
    <mergeCell ref="F64:I64"/>
    <mergeCell ref="E80:U81"/>
    <mergeCell ref="J83:Q83"/>
    <mergeCell ref="C160:E160"/>
    <mergeCell ref="F160:U160"/>
    <mergeCell ref="J151:M151"/>
    <mergeCell ref="M142:T142"/>
    <mergeCell ref="I86:U86"/>
    <mergeCell ref="C210:U211"/>
    <mergeCell ref="C195:U196"/>
    <mergeCell ref="F199:J199"/>
    <mergeCell ref="E54:H54"/>
    <mergeCell ref="F60:I60"/>
    <mergeCell ref="C119:E120"/>
    <mergeCell ref="C116:E117"/>
    <mergeCell ref="C113:E114"/>
    <mergeCell ref="F113:J114"/>
    <mergeCell ref="C64:D64"/>
    <mergeCell ref="C167:K167"/>
    <mergeCell ref="C207:V207"/>
    <mergeCell ref="N169:P169"/>
    <mergeCell ref="C202:V202"/>
    <mergeCell ref="O181:U181"/>
    <mergeCell ref="C174:U177"/>
    <mergeCell ref="F190:J190"/>
    <mergeCell ref="C185:U185"/>
    <mergeCell ref="C192:J192"/>
    <mergeCell ref="C194:G194"/>
    <mergeCell ref="F204:J204"/>
    <mergeCell ref="O205:U205"/>
    <mergeCell ref="O199:U199"/>
    <mergeCell ref="O200:U200"/>
    <mergeCell ref="E171:U171"/>
    <mergeCell ref="C173:E173"/>
    <mergeCell ref="C181:G181"/>
    <mergeCell ref="O190:U190"/>
    <mergeCell ref="L225:U225"/>
    <mergeCell ref="F224:J224"/>
    <mergeCell ref="L215:P215"/>
    <mergeCell ref="Q215:U215"/>
    <mergeCell ref="L214:P214"/>
    <mergeCell ref="Q214:U214"/>
    <mergeCell ref="F214:J214"/>
    <mergeCell ref="D221:F221"/>
    <mergeCell ref="C105:F105"/>
    <mergeCell ref="C106:F106"/>
    <mergeCell ref="D130:F130"/>
    <mergeCell ref="C122:G122"/>
    <mergeCell ref="D128:L128"/>
    <mergeCell ref="H105:N105"/>
    <mergeCell ref="D132:N132"/>
    <mergeCell ref="C133:E133"/>
    <mergeCell ref="H221:V221"/>
    <mergeCell ref="C134:U138"/>
    <mergeCell ref="N129:U129"/>
    <mergeCell ref="C123:V123"/>
    <mergeCell ref="O191:U191"/>
    <mergeCell ref="C171:D171"/>
    <mergeCell ref="C182:G182"/>
    <mergeCell ref="Q169:T169"/>
    <mergeCell ref="C8:H8"/>
    <mergeCell ref="Q13:U13"/>
    <mergeCell ref="I13:O13"/>
    <mergeCell ref="M224:U224"/>
    <mergeCell ref="O183:U183"/>
    <mergeCell ref="O182:U182"/>
    <mergeCell ref="F162:U163"/>
    <mergeCell ref="O204:U204"/>
    <mergeCell ref="C20:U21"/>
    <mergeCell ref="D72:H72"/>
    <mergeCell ref="J84:Q84"/>
    <mergeCell ref="D74:V74"/>
    <mergeCell ref="F57:U58"/>
    <mergeCell ref="K62:L62"/>
    <mergeCell ref="B1:U1"/>
    <mergeCell ref="L50:N50"/>
    <mergeCell ref="P50:S50"/>
    <mergeCell ref="E52:H52"/>
    <mergeCell ref="D76:V76"/>
    <mergeCell ref="I4:V4"/>
    <mergeCell ref="K113:L114"/>
    <mergeCell ref="N64:Q64"/>
    <mergeCell ref="N62:Q62"/>
    <mergeCell ref="E48:H48"/>
    <mergeCell ref="N60:Q60"/>
    <mergeCell ref="C4:H6"/>
    <mergeCell ref="C7:H7"/>
    <mergeCell ref="P99:U99"/>
    <mergeCell ref="H102:U103"/>
    <mergeCell ref="P100:U100"/>
    <mergeCell ref="C94:F94"/>
    <mergeCell ref="H93:N93"/>
    <mergeCell ref="C100:F100"/>
    <mergeCell ref="C57:E58"/>
    <mergeCell ref="M113:U114"/>
    <mergeCell ref="P94:U94"/>
    <mergeCell ref="H94:N94"/>
    <mergeCell ref="C102:G102"/>
    <mergeCell ref="C103:G103"/>
    <mergeCell ref="C62:D62"/>
    <mergeCell ref="F119:J120"/>
    <mergeCell ref="M119:U120"/>
    <mergeCell ref="K119:L120"/>
    <mergeCell ref="M116:U117"/>
    <mergeCell ref="F116:J117"/>
    <mergeCell ref="K116:L117"/>
    <mergeCell ref="C66:E67"/>
    <mergeCell ref="C69:I69"/>
    <mergeCell ref="C54:D54"/>
    <mergeCell ref="D78:U78"/>
    <mergeCell ref="D75:V75"/>
    <mergeCell ref="J54:K54"/>
    <mergeCell ref="C60:D60"/>
    <mergeCell ref="K60:L60"/>
    <mergeCell ref="O69:Q69"/>
    <mergeCell ref="L54:N54"/>
    <mergeCell ref="C93:F93"/>
    <mergeCell ref="C96:G96"/>
    <mergeCell ref="C97:G97"/>
    <mergeCell ref="C36:G36"/>
    <mergeCell ref="B99:B103"/>
    <mergeCell ref="B105:B109"/>
    <mergeCell ref="B93:B97"/>
    <mergeCell ref="C46:D46"/>
    <mergeCell ref="F66:U67"/>
    <mergeCell ref="C70:P70"/>
    <mergeCell ref="C27:U27"/>
    <mergeCell ref="P106:U106"/>
    <mergeCell ref="H106:N106"/>
    <mergeCell ref="P105:U105"/>
    <mergeCell ref="H108:U109"/>
    <mergeCell ref="C99:F99"/>
    <mergeCell ref="C28:U28"/>
    <mergeCell ref="P48:S48"/>
    <mergeCell ref="C38:U41"/>
    <mergeCell ref="E46:H46"/>
    <mergeCell ref="C10:U10"/>
    <mergeCell ref="C11:U11"/>
    <mergeCell ref="C44:U44"/>
    <mergeCell ref="J50:K50"/>
    <mergeCell ref="L52:N52"/>
    <mergeCell ref="I14:O14"/>
    <mergeCell ref="C18:G18"/>
    <mergeCell ref="C16:U16"/>
    <mergeCell ref="Q14:U14"/>
    <mergeCell ref="C30:U34"/>
    <mergeCell ref="L46:N46"/>
    <mergeCell ref="L48:N48"/>
    <mergeCell ref="J48:K48"/>
    <mergeCell ref="P46:S46"/>
    <mergeCell ref="J46:K46"/>
    <mergeCell ref="C52:D52"/>
    <mergeCell ref="C48:D48"/>
    <mergeCell ref="C50:D50"/>
    <mergeCell ref="J52:K52"/>
    <mergeCell ref="E50:H50"/>
  </mergeCells>
  <dataValidations count="5">
    <dataValidation type="date" operator="greaterThan" allowBlank="1" showInputMessage="1" showErrorMessage="1" prompt="POLE DATA - RRRR-MM-RR" sqref="J151 N151:T151">
      <formula1>39814</formula1>
    </dataValidation>
    <dataValidation type="date" operator="greaterThan" allowBlank="1" showInputMessage="1" showErrorMessage="1" prompt="POLE DATA - Proszę wpisać datę w formacie RRRR-MM-DD  gdzie:  RRRR- cztery cyfry roku np. 2010 MM - dwie cyfry miesiąca np. 06 DD- dwie cyfry dnia np. 06" sqref="J69 C181 F190 F199 F204 F214 F215:J216 F224">
      <formula1>39814</formula1>
    </dataValidation>
    <dataValidation type="decimal" operator="greaterThanOrEqual" allowBlank="1" showInputMessage="1" prompt="INFORMACJA - Wprowadzona wartość netto nie przekracza progu 30 000 euro netto. Dla zamówień poniżej wartości 30 000 euro należy wypełnić załącznik nr 1.  WYJĄTEK: nie dotyczy realizacji zamównienia w częściach." sqref="P50">
      <formula1>53746</formula1>
    </dataValidation>
    <dataValidation operator="greaterThanOrEqual" allowBlank="1" showInputMessage="1" sqref="P51:S54 P55:U56"/>
    <dataValidation type="list" allowBlank="1" showInputMessage="1" showErrorMessage="1" prompt="WARTOŚĆ VAT - Wartość należy wybrać z listy (klikając na strzałkę przy polu % VAT)" sqref="L46:N46 L48:N48 L50:N50 L52:N52 L54:N54">
      <formula1>$X$37:$X$41</formula1>
    </dataValidation>
  </dataValidations>
  <printOptions/>
  <pageMargins left="0.85" right="0.2755905511811024" top="0.3" bottom="0.1968503937007874" header="0.31496062992125984" footer="0.31496062992125984"/>
  <pageSetup blackAndWhite="1" horizontalDpi="600" verticalDpi="600" orientation="portrait" paperSize="9" scale="80" r:id="rId2"/>
  <headerFooter>
    <oddHeader>&amp;C                 
</oddHeader>
  </headerFooter>
  <rowBreaks count="2" manualBreakCount="2">
    <brk id="82" max="21" man="1"/>
    <brk id="148" max="21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B5" sqref="A5:B5"/>
    </sheetView>
  </sheetViews>
  <sheetFormatPr defaultColWidth="14.421875" defaultRowHeight="15" customHeight="1"/>
  <cols>
    <col min="1" max="1" width="12.7109375" style="0" customWidth="1"/>
    <col min="2" max="2" width="8.00390625" style="0" customWidth="1"/>
    <col min="3" max="4" width="3.57421875" style="0" customWidth="1"/>
    <col min="5" max="10" width="20.7109375" style="0" customWidth="1"/>
    <col min="11" max="26" width="8.00390625" style="0" customWidth="1"/>
  </cols>
  <sheetData>
    <row r="1" spans="1:8" ht="12.75" customHeight="1">
      <c r="A1" s="1">
        <f>glowny!Y57</f>
        <v>0</v>
      </c>
      <c r="G1" s="196" t="s">
        <v>0</v>
      </c>
      <c r="H1" s="76"/>
    </row>
    <row r="2" spans="1:10" ht="12.75" customHeight="1">
      <c r="A2" s="3"/>
      <c r="C2" s="2" t="s">
        <v>1</v>
      </c>
      <c r="D2" s="4" t="s">
        <v>2</v>
      </c>
      <c r="E2" s="2" t="s">
        <v>1</v>
      </c>
      <c r="F2" s="4" t="s">
        <v>2</v>
      </c>
      <c r="G2" s="2" t="s">
        <v>1</v>
      </c>
      <c r="H2" s="4" t="s">
        <v>2</v>
      </c>
      <c r="I2" s="2" t="s">
        <v>3</v>
      </c>
      <c r="J2" s="5" t="s">
        <v>4</v>
      </c>
    </row>
    <row r="3" spans="1:10" ht="12.75" customHeight="1">
      <c r="A3">
        <f>INT(A$1/10000000)</f>
        <v>0</v>
      </c>
      <c r="C3" s="6">
        <f aca="true" t="shared" si="0" ref="C3:C10">IF(AND(A3&gt;=0,A3&lt;=5),1,0)</f>
        <v>1</v>
      </c>
      <c r="D3" s="6">
        <f aca="true" t="shared" si="1" ref="D3:D10">IF(AND(A3&gt;=6,A3&lt;=9),1,0)</f>
        <v>0</v>
      </c>
      <c r="E3" s="14">
        <f>IF(A3=0,"",IF(A3=1,IF(A4=0,"dziesięć milionów ",""),IF(A3=2,"dwadzieścia ",IF(A3=3,"trzydzieści ",IF(A3=4,"czterdzieści ",IF(A3=5,"pięćdziesiąt ",""))))))</f>
      </c>
      <c r="F3" s="14">
        <f>IF(A3=6,"sześćdziesiąt ",IF(A3=7,"siedemdziesiąt ",IF(A3=8,"osiemdziesiąt ",IF(A3=9,"dziewięćdziesiąt ",""))))</f>
      </c>
      <c r="J3" s="14">
        <f>IF(C3,E3&amp;I3,IF(D3,F3&amp;I3,""))</f>
      </c>
    </row>
    <row r="4" spans="1:10" ht="12.75" customHeight="1">
      <c r="A4" s="3">
        <f>INT(A$1/1000000)-A3*10</f>
        <v>0</v>
      </c>
      <c r="C4" s="6">
        <f t="shared" si="0"/>
        <v>1</v>
      </c>
      <c r="D4" s="6">
        <f t="shared" si="1"/>
        <v>0</v>
      </c>
      <c r="E4" s="14">
        <f>IF(A4=0,IF(AND(A3&lt;&gt;0,A3&lt;&gt;1),"milionów ",""),IF(A4=1,IF(A3=0,"jeden milion ","jeden milionów "),IF(A4=2,"dwa miliony ",IF(A4=3,"trzy miliony ",IF(A4=4,"cztery miliony ",IF(A4=5,"pięć milionów ",""))))))</f>
      </c>
      <c r="F4" s="14">
        <f>IF(A4=6,"sześć milionów ",IF(A4=7,"siedem milionów ",IF(A4=8,"osiem milionów ",IF(A4=9,"dziewięć milionów ",""))))</f>
      </c>
      <c r="G4" s="14">
        <f>IF(A4=0,"",IF(A4=1,"jedenaście milionów ",IF(A4=2,"dwanaście milionów ",IF(A4=3,"trzynaście milionów ",IF(A4=4,"czternaście milionów ",IF(A4=5,"piętnaście milionów ",""))))))</f>
      </c>
      <c r="H4" s="14">
        <f>IF(A4=6,"szesnaście milionów ",IF(A4=7,"siedemnaście milionów ",IF(A4=8,"osiemnaście milionów ",IF(A4=9,"dziewiętnaście milionów ",""))))</f>
      </c>
      <c r="J4" s="14">
        <f>IF(A3=1,IF(C4,G4,IF(D4,H4)),IF(C4,E4,IF(D4,F4,"")))</f>
      </c>
    </row>
    <row r="5" spans="1:10" ht="12.75" customHeight="1">
      <c r="A5">
        <f>INT(A$1/100000)-10*A4-100*A3</f>
        <v>0</v>
      </c>
      <c r="C5" s="6">
        <f t="shared" si="0"/>
        <v>1</v>
      </c>
      <c r="D5" s="6">
        <f t="shared" si="1"/>
        <v>0</v>
      </c>
      <c r="E5" s="14">
        <f>IF(A5=0,"",IF(A5=1,"sto ",IF(A5=2,"dwieście ",IF(A5=3,"trzysta ",IF(A5=4,"czterysta ",IF(A5=5,"pięćset ",""))))))</f>
      </c>
      <c r="F5" s="14">
        <f>IF(A5=6,"sześćset ",IF(A5=7,"siedemset ",IF(A5=8,"osiemset ",IF(A5=9,"dziewięćset ",""))))</f>
      </c>
      <c r="J5" s="14">
        <f>IF(C5,E5&amp;I5,IF(D5,F5&amp;I5,""))</f>
      </c>
    </row>
    <row r="6" spans="1:10" ht="12.75" customHeight="1">
      <c r="A6">
        <f>INT(A$1/10000)-10*A5-100*A4-1000*A3</f>
        <v>0</v>
      </c>
      <c r="C6" s="6">
        <f t="shared" si="0"/>
        <v>1</v>
      </c>
      <c r="D6" s="6">
        <f t="shared" si="1"/>
        <v>0</v>
      </c>
      <c r="E6" s="14">
        <f>IF(A6=0,"",IF(A6=1,IF(A7=0,"dziesięć tysięcy ",""),IF(A6=2,"dwadzieścia ",IF(A6=3,"trzydzieści ",IF(A6=4,"czterdzieści ",IF(A6=5,"pięćdziesiąt ",""))))))</f>
      </c>
      <c r="F6" s="14">
        <f>IF(A6=6,"sześćdziesiąt ",IF(A6=7,"siedemdziesiąt ",IF(A6=8,"osiemdziesiąt ",IF(A6=9,"dziewięćdziesiąt ",""))))</f>
      </c>
      <c r="J6" s="14">
        <f>IF(C6,E6&amp;I6,IF(D6,F6&amp;I6,""))</f>
      </c>
    </row>
    <row r="7" spans="1:10" ht="12.75" customHeight="1">
      <c r="A7" s="3">
        <f>INT(A$1/1000)-10*A6-100*A5-1000*A4-10000*A3</f>
        <v>0</v>
      </c>
      <c r="C7" s="6">
        <f t="shared" si="0"/>
        <v>1</v>
      </c>
      <c r="D7" s="6">
        <f t="shared" si="1"/>
        <v>0</v>
      </c>
      <c r="E7" s="14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</c>
      <c r="F7" s="14">
        <f>IF(A7=6,"sześć tysięcy ",IF(A7=7,"siedem tysięcy ",IF(A7=8,"osiem tysięcy ",IF(A7=9,"dziewięć tysięcy ",""))))</f>
      </c>
      <c r="G7" s="14">
        <f>IF(A7=0,"",IF(A7=1,"jedenaście tysięcy ",IF(A7=2,"dwanaście tysięcy ",IF(A7=3,"trzynaście tysięcy ",IF(A7=4,"czternaście tysięcy ",IF(A7=5,"piętnaście tysięcy ",""))))))</f>
      </c>
      <c r="H7" s="14">
        <f>IF(A7=6,"szesnaście tysięcy ",IF(A7=7,"siedemnaście tysięcy ",IF(A7=8,"osiemnaście tysięcy ",IF(A7=9,"dziewiętnaście tysięcy ",""))))</f>
      </c>
      <c r="J7" s="14">
        <f>IF(A6=1,IF(C7,G7,IF(D7,H7)),IF(C7,E7,IF(D7,F7,"")))</f>
      </c>
    </row>
    <row r="8" spans="1:10" ht="12.75" customHeight="1">
      <c r="A8">
        <f>INT(A$1/100)-10*A7-100*A6-1000*A5-10000*A4-100000*A3</f>
        <v>0</v>
      </c>
      <c r="C8" s="6">
        <f t="shared" si="0"/>
        <v>1</v>
      </c>
      <c r="D8" s="6">
        <f t="shared" si="1"/>
        <v>0</v>
      </c>
      <c r="E8" s="14">
        <f>IF(A8=0,"",IF(A8=1,"sto ",IF(A8=2,"dwieście ",IF(A8=3,"trzysta ",IF(A8=4,"czterysta ",IF(A8=5,"pięćset ",""))))))</f>
      </c>
      <c r="F8" s="14">
        <f>IF(A8=6,"sześćset ",IF(A8=7,"siedemset ",IF(A8=8,"osiemset ",IF(A8=9,"dziewięćset ",""))))</f>
      </c>
      <c r="J8" s="14">
        <f>IF(C8,E8&amp;I8,IF(D8,F8&amp;I8,""))</f>
      </c>
    </row>
    <row r="9" spans="1:10" ht="12.75" customHeight="1">
      <c r="A9">
        <f>INT(A$1/10)-10*A8-100*A7-1000*A6-10000*A5-100000*A4-1000000*A3</f>
        <v>0</v>
      </c>
      <c r="C9" s="6">
        <f t="shared" si="0"/>
        <v>1</v>
      </c>
      <c r="D9" s="6">
        <f t="shared" si="1"/>
        <v>0</v>
      </c>
      <c r="E9" s="14">
        <f>IF(A9=0,"",IF(A9=1,IF(A10=0,"dziesięć ",""),IF(A9=2,"dwadzieścia ",IF(A9=3,"trzydzieści ",IF(A9=4,"czterdzieści ",IF(A9=5,"pięćdziesiąt ",""))))))</f>
      </c>
      <c r="F9" s="14">
        <f>IF(A9=6,"sześćdziesiąt ",IF(A9=7,"siedemdziesiąt ",IF(A9=8,"osiemdziesiąt ",IF(A9=9,"dziewięćdziesiąt ",""))))</f>
      </c>
      <c r="J9" s="14">
        <f>IF(C9,E9&amp;I9,IF(D9,F9&amp;I9,""))</f>
      </c>
    </row>
    <row r="10" spans="1:10" ht="12.75" customHeight="1">
      <c r="A10" s="3">
        <f>INT(A$1)-10*A9-100*A8-1000*A7-10000*A6-100000*A5-1000000*A4-10000000*A3</f>
        <v>0</v>
      </c>
      <c r="C10" s="6">
        <f t="shared" si="0"/>
        <v>1</v>
      </c>
      <c r="D10" s="6">
        <f t="shared" si="1"/>
        <v>0</v>
      </c>
      <c r="E10" s="14">
        <f>IF(A10=0,"",IF(A10=1,"jeden ",IF(A10=2,"dwa ",IF(A10=3,"trzy ",IF(A10=4,"cztery ",IF(A10=5,"pięć ",""))))))</f>
      </c>
      <c r="F10" s="14">
        <f>IF(A10=6,"sześć ",IF(A10=7,"siedem ",IF(A10=8,"osiem ",IF(A10=9,"dziewięć ",""))))</f>
      </c>
      <c r="G10" s="14">
        <f>IF(A10=0,"",IF(A10=1,"jedenaście ",IF(A10=2,"dwanaście ",IF(A10=3,"trzynaście ",IF(A10=4,"czternaście ",IF(A10=5,"piętnaście ",""))))))</f>
      </c>
      <c r="H10" s="14">
        <f>IF(A10=6,"szesnaście ",IF(A10=7,"siedemnaście ",IF(A10=8,"osiemnaście ",IF(A10=9,"dziewiętnaście ",""))))</f>
      </c>
      <c r="J10" s="14">
        <f>IF(A9=1,IF(C10,G10,IF(D10,H10)),IF(C10,E10,IF(D10,F10,"")))</f>
      </c>
    </row>
    <row r="11" spans="1:10" ht="12.75" customHeight="1">
      <c r="A11" s="30">
        <f>ROUND((A1-TRUNC(A1,0))*100,0)</f>
        <v>0</v>
      </c>
      <c r="J11" s="14" t="str">
        <f>"złotych "&amp;A11&amp;"/100"</f>
        <v>złotych 0/100</v>
      </c>
    </row>
    <row r="12" ht="12.75" customHeight="1">
      <c r="E12" s="5" t="s">
        <v>34</v>
      </c>
    </row>
    <row r="13" spans="1:10" ht="12.75" customHeight="1">
      <c r="A13" s="1">
        <f>TRUNC(A1,1)</f>
        <v>0</v>
      </c>
      <c r="E13" s="14" t="str">
        <f>J3&amp;J4&amp;J5&amp;J6&amp;J7&amp;J8&amp;J9&amp;J10&amp;J11</f>
        <v>złotych 0/100</v>
      </c>
      <c r="F13" s="14"/>
      <c r="G13" s="14"/>
      <c r="H13" s="14"/>
      <c r="I13" s="14"/>
      <c r="J13" s="14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mergeCells count="1">
    <mergeCell ref="G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B5" sqref="A5:B5"/>
    </sheetView>
  </sheetViews>
  <sheetFormatPr defaultColWidth="14.421875" defaultRowHeight="15" customHeight="1"/>
  <cols>
    <col min="1" max="1" width="12.7109375" style="0" customWidth="1"/>
    <col min="2" max="2" width="8.00390625" style="0" customWidth="1"/>
    <col min="3" max="4" width="3.57421875" style="0" customWidth="1"/>
    <col min="5" max="10" width="20.7109375" style="0" customWidth="1"/>
    <col min="11" max="26" width="8.00390625" style="0" customWidth="1"/>
  </cols>
  <sheetData>
    <row r="1" spans="1:8" ht="12.75" customHeight="1">
      <c r="A1" s="1">
        <f>glowny!N64</f>
        <v>0</v>
      </c>
      <c r="G1" s="196" t="s">
        <v>0</v>
      </c>
      <c r="H1" s="76"/>
    </row>
    <row r="2" spans="1:10" ht="12.75" customHeight="1">
      <c r="A2" s="3"/>
      <c r="C2" s="2" t="s">
        <v>1</v>
      </c>
      <c r="D2" s="4" t="s">
        <v>2</v>
      </c>
      <c r="E2" s="2" t="s">
        <v>1</v>
      </c>
      <c r="F2" s="4" t="s">
        <v>2</v>
      </c>
      <c r="G2" s="2" t="s">
        <v>1</v>
      </c>
      <c r="H2" s="4" t="s">
        <v>2</v>
      </c>
      <c r="I2" s="2" t="s">
        <v>3</v>
      </c>
      <c r="J2" s="5" t="s">
        <v>4</v>
      </c>
    </row>
    <row r="3" spans="1:10" ht="12.75" customHeight="1">
      <c r="A3">
        <f>INT(A$1/10000000)</f>
        <v>0</v>
      </c>
      <c r="C3" s="6">
        <f aca="true" t="shared" si="0" ref="C3:C10">IF(AND(A3&gt;=0,A3&lt;=5),1,0)</f>
        <v>1</v>
      </c>
      <c r="D3" s="6">
        <f aca="true" t="shared" si="1" ref="D3:D10">IF(AND(A3&gt;=6,A3&lt;=9),1,0)</f>
        <v>0</v>
      </c>
      <c r="E3" s="14">
        <f>IF(A3=0,"",IF(A3=1,IF(A4=0,"dziesięć milionów ",""),IF(A3=2,"dwadzieścia ",IF(A3=3,"trzydzieści ",IF(A3=4,"czterdzieści ",IF(A3=5,"pięćdziesiąt ",""))))))</f>
      </c>
      <c r="F3" s="14">
        <f>IF(A3=6,"sześćdziesiąt ",IF(A3=7,"siedemdziesiąt ",IF(A3=8,"osiemdziesiąt ",IF(A3=9,"dziewięćdziesiąt ",""))))</f>
      </c>
      <c r="J3" s="14">
        <f>IF(C3,E3&amp;I3,IF(D3,F3&amp;I3,""))</f>
      </c>
    </row>
    <row r="4" spans="1:10" ht="12.75" customHeight="1">
      <c r="A4" s="3">
        <f>INT(A$1/1000000)-A3*10</f>
        <v>0</v>
      </c>
      <c r="C4" s="6">
        <f t="shared" si="0"/>
        <v>1</v>
      </c>
      <c r="D4" s="6">
        <f t="shared" si="1"/>
        <v>0</v>
      </c>
      <c r="E4" s="14">
        <f>IF(A4=0,IF(AND(A3&lt;&gt;0,A3&lt;&gt;1),"milionów ",""),IF(A4=1,IF(A3=0,"jeden milion ","jeden milionów "),IF(A4=2,"dwa miliony ",IF(A4=3,"trzy miliony ",IF(A4=4,"cztery miliony ",IF(A4=5,"pięć milionów ",""))))))</f>
      </c>
      <c r="F4" s="14">
        <f>IF(A4=6,"sześć milionów ",IF(A4=7,"siedem milionów ",IF(A4=8,"osiem milionów ",IF(A4=9,"dziewięć milionów ",""))))</f>
      </c>
      <c r="G4" s="14">
        <f>IF(A4=0,"",IF(A4=1,"jedenaście milionów ",IF(A4=2,"dwanaście milionów ",IF(A4=3,"trzynaście milionów ",IF(A4=4,"czternaście milionów ",IF(A4=5,"piętnaście milionów ",""))))))</f>
      </c>
      <c r="H4" s="14">
        <f>IF(A4=6,"szesnaście milionów ",IF(A4=7,"siedemnaście milionów ",IF(A4=8,"osiemnaście milionów ",IF(A4=9,"dziewiętnaście milionów ",""))))</f>
      </c>
      <c r="J4" s="14">
        <f>IF(A3=1,IF(C4,G4,IF(D4,H4)),IF(C4,E4,IF(D4,F4,"")))</f>
      </c>
    </row>
    <row r="5" spans="1:10" ht="12.75" customHeight="1">
      <c r="A5">
        <f>INT(A$1/100000)-10*A4-100*A3</f>
        <v>0</v>
      </c>
      <c r="C5" s="6">
        <f t="shared" si="0"/>
        <v>1</v>
      </c>
      <c r="D5" s="6">
        <f t="shared" si="1"/>
        <v>0</v>
      </c>
      <c r="E5" s="14">
        <f>IF(A5=0,"",IF(A5=1,"sto ",IF(A5=2,"dwieście ",IF(A5=3,"trzysta ",IF(A5=4,"czterysta ",IF(A5=5,"pięćset ",""))))))</f>
      </c>
      <c r="F5" s="14">
        <f>IF(A5=6,"sześćset ",IF(A5=7,"siedemset ",IF(A5=8,"osiemset ",IF(A5=9,"dziewięćset ",""))))</f>
      </c>
      <c r="J5" s="14">
        <f>IF(C5,E5&amp;I5,IF(D5,F5&amp;I5,""))</f>
      </c>
    </row>
    <row r="6" spans="1:10" ht="12.75" customHeight="1">
      <c r="A6">
        <f>INT(A$1/10000)-10*A5-100*A4-1000*A3</f>
        <v>0</v>
      </c>
      <c r="C6" s="6">
        <f t="shared" si="0"/>
        <v>1</v>
      </c>
      <c r="D6" s="6">
        <f t="shared" si="1"/>
        <v>0</v>
      </c>
      <c r="E6" s="14">
        <f>IF(A6=0,"",IF(A6=1,IF(A7=0,"dziesięć tysięcy ",""),IF(A6=2,"dwadzieścia ",IF(A6=3,"trzydzieści ",IF(A6=4,"czterdzieści ",IF(A6=5,"pięćdziesiąt ",""))))))</f>
      </c>
      <c r="F6" s="14">
        <f>IF(A6=6,"sześćdziesiąt ",IF(A6=7,"siedemdziesiąt ",IF(A6=8,"osiemdziesiąt ",IF(A6=9,"dziewięćdziesiąt ",""))))</f>
      </c>
      <c r="J6" s="14">
        <f>IF(C6,E6&amp;I6,IF(D6,F6&amp;I6,""))</f>
      </c>
    </row>
    <row r="7" spans="1:10" ht="12.75" customHeight="1">
      <c r="A7" s="3">
        <f>INT(A$1/1000)-10*A6-100*A5-1000*A4-10000*A3</f>
        <v>0</v>
      </c>
      <c r="C7" s="6">
        <f t="shared" si="0"/>
        <v>1</v>
      </c>
      <c r="D7" s="6">
        <f t="shared" si="1"/>
        <v>0</v>
      </c>
      <c r="E7" s="14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</c>
      <c r="F7" s="14">
        <f>IF(A7=6,"sześć tysięcy ",IF(A7=7,"siedem tysięcy ",IF(A7=8,"osiem tysięcy ",IF(A7=9,"dziewięć tysięcy ",""))))</f>
      </c>
      <c r="G7" s="14">
        <f>IF(A7=0,"",IF(A7=1,"jedenaście tysięcy ",IF(A7=2,"dwanaście tysięcy ",IF(A7=3,"trzynaście tysięcy ",IF(A7=4,"czternaście tysięcy ",IF(A7=5,"piętnaście tysięcy ",""))))))</f>
      </c>
      <c r="H7" s="14">
        <f>IF(A7=6,"szesnaście tysięcy ",IF(A7=7,"siedemnaście tysięcy ",IF(A7=8,"osiemnaście tysięcy ",IF(A7=9,"dziewiętnaście tysięcy ",""))))</f>
      </c>
      <c r="J7" s="14">
        <f>IF(A6=1,IF(C7,G7,IF(D7,H7)),IF(C7,E7,IF(D7,F7,"")))</f>
      </c>
    </row>
    <row r="8" spans="1:10" ht="12.75" customHeight="1">
      <c r="A8">
        <f>INT(A$1/100)-10*A7-100*A6-1000*A5-10000*A4-100000*A3</f>
        <v>0</v>
      </c>
      <c r="C8" s="6">
        <f t="shared" si="0"/>
        <v>1</v>
      </c>
      <c r="D8" s="6">
        <f t="shared" si="1"/>
        <v>0</v>
      </c>
      <c r="E8" s="14">
        <f>IF(A8=0,"",IF(A8=1,"sto ",IF(A8=2,"dwieście ",IF(A8=3,"trzysta ",IF(A8=4,"czterysta ",IF(A8=5,"pięćset ",""))))))</f>
      </c>
      <c r="F8" s="14">
        <f>IF(A8=6,"sześćset ",IF(A8=7,"siedemset ",IF(A8=8,"osiemset ",IF(A8=9,"dziewięćset ",""))))</f>
      </c>
      <c r="J8" s="14">
        <f>IF(C8,E8&amp;I8,IF(D8,F8&amp;I8,""))</f>
      </c>
    </row>
    <row r="9" spans="1:10" ht="12.75" customHeight="1">
      <c r="A9">
        <f>INT(A$1/10)-10*A8-100*A7-1000*A6-10000*A5-100000*A4-1000000*A3</f>
        <v>0</v>
      </c>
      <c r="C9" s="6">
        <f t="shared" si="0"/>
        <v>1</v>
      </c>
      <c r="D9" s="6">
        <f t="shared" si="1"/>
        <v>0</v>
      </c>
      <c r="E9" s="14">
        <f>IF(A9=0,"",IF(A9=1,IF(A10=0,"dziesięć ",""),IF(A9=2,"dwadzieścia ",IF(A9=3,"trzydzieści ",IF(A9=4,"czterdzieści ",IF(A9=5,"pięćdziesiąt ",""))))))</f>
      </c>
      <c r="F9" s="14">
        <f>IF(A9=6,"sześćdziesiąt ",IF(A9=7,"siedemdziesiąt ",IF(A9=8,"osiemdziesiąt ",IF(A9=9,"dziewięćdziesiąt ",""))))</f>
      </c>
      <c r="J9" s="14">
        <f>IF(C9,E9&amp;I9,IF(D9,F9&amp;I9,""))</f>
      </c>
    </row>
    <row r="10" spans="1:10" ht="12.75" customHeight="1">
      <c r="A10" s="3">
        <f>INT(A$1)-10*A9-100*A8-1000*A7-10000*A6-100000*A5-1000000*A4-10000000*A3</f>
        <v>0</v>
      </c>
      <c r="C10" s="6">
        <f t="shared" si="0"/>
        <v>1</v>
      </c>
      <c r="D10" s="6">
        <f t="shared" si="1"/>
        <v>0</v>
      </c>
      <c r="E10" s="14">
        <f>IF(A10=0,"",IF(A10=1,"jeden ",IF(A10=2,"dwa ",IF(A10=3,"trzy ",IF(A10=4,"cztery ",IF(A10=5,"pięć ",""))))))</f>
      </c>
      <c r="F10" s="14">
        <f>IF(A10=6,"sześć ",IF(A10=7,"siedem ",IF(A10=8,"osiem ",IF(A10=9,"dziewięć ",""))))</f>
      </c>
      <c r="G10" s="14">
        <f>IF(A10=0,"",IF(A10=1,"jedenaście ",IF(A10=2,"dwanaście ",IF(A10=3,"trzynaście ",IF(A10=4,"czternaście ",IF(A10=5,"piętnaście ",""))))))</f>
      </c>
      <c r="H10" s="14">
        <f>IF(A10=6,"szesnaście ",IF(A10=7,"siedemnaście ",IF(A10=8,"osiemnaście ",IF(A10=9,"dziewiętnaście ",""))))</f>
      </c>
      <c r="J10" s="14">
        <f>IF(A9=1,IF(C10,G10,IF(D10,H10)),IF(C10,E10,IF(D10,F10,"")))</f>
      </c>
    </row>
    <row r="11" spans="1:10" ht="12.75" customHeight="1">
      <c r="A11" s="30">
        <f>ROUND((A1-TRUNC(A1,0))*100,0)</f>
        <v>0</v>
      </c>
      <c r="J11" s="14" t="str">
        <f>"złotych "&amp;A11&amp;"/100"</f>
        <v>złotych 0/100</v>
      </c>
    </row>
    <row r="12" ht="12.75" customHeight="1">
      <c r="E12" s="5" t="s">
        <v>34</v>
      </c>
    </row>
    <row r="13" spans="1:10" ht="12.75" customHeight="1">
      <c r="A13" s="1">
        <f>TRUNC(A1,1)</f>
        <v>0</v>
      </c>
      <c r="E13" s="14" t="str">
        <f>J3&amp;J4&amp;J5&amp;J6&amp;J7&amp;J8&amp;J9&amp;J10&amp;J11</f>
        <v>złotych 0/100</v>
      </c>
      <c r="F13" s="14"/>
      <c r="G13" s="14"/>
      <c r="H13" s="14"/>
      <c r="I13" s="14"/>
      <c r="J13" s="14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mergeCells count="1">
    <mergeCell ref="G1:H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B5" sqref="A5:B5"/>
    </sheetView>
  </sheetViews>
  <sheetFormatPr defaultColWidth="14.421875" defaultRowHeight="15" customHeight="1"/>
  <cols>
    <col min="1" max="1" width="12.7109375" style="0" customWidth="1"/>
    <col min="2" max="2" width="8.00390625" style="0" customWidth="1"/>
    <col min="3" max="4" width="3.57421875" style="0" customWidth="1"/>
    <col min="5" max="10" width="20.7109375" style="0" customWidth="1"/>
    <col min="11" max="26" width="8.00390625" style="0" customWidth="1"/>
  </cols>
  <sheetData>
    <row r="1" spans="1:8" ht="12.75" customHeight="1">
      <c r="A1" s="1">
        <f>glowny!F160</f>
        <v>0</v>
      </c>
      <c r="G1" s="196" t="s">
        <v>0</v>
      </c>
      <c r="H1" s="76"/>
    </row>
    <row r="2" spans="1:10" ht="12.75" customHeight="1">
      <c r="A2" s="3"/>
      <c r="C2" s="2" t="s">
        <v>1</v>
      </c>
      <c r="D2" s="4" t="s">
        <v>2</v>
      </c>
      <c r="E2" s="2" t="s">
        <v>1</v>
      </c>
      <c r="F2" s="4" t="s">
        <v>2</v>
      </c>
      <c r="G2" s="2" t="s">
        <v>1</v>
      </c>
      <c r="H2" s="4" t="s">
        <v>2</v>
      </c>
      <c r="I2" s="2" t="s">
        <v>3</v>
      </c>
      <c r="J2" s="5" t="s">
        <v>4</v>
      </c>
    </row>
    <row r="3" spans="1:10" ht="12.75" customHeight="1">
      <c r="A3">
        <f>INT(A$1/10000000)</f>
        <v>0</v>
      </c>
      <c r="C3" s="6">
        <f aca="true" t="shared" si="0" ref="C3:C10">IF(AND(A3&gt;=0,A3&lt;=5),1,0)</f>
        <v>1</v>
      </c>
      <c r="D3" s="6">
        <f aca="true" t="shared" si="1" ref="D3:D10">IF(AND(A3&gt;=6,A3&lt;=9),1,0)</f>
        <v>0</v>
      </c>
      <c r="E3" s="14">
        <f>IF(A3=0,"",IF(A3=1,IF(A4=0,"dziesięć milionów ",""),IF(A3=2,"dwadzieścia ",IF(A3=3,"trzydzieści ",IF(A3=4,"czterdzieści ",IF(A3=5,"pięćdziesiąt ",""))))))</f>
      </c>
      <c r="F3" s="14">
        <f>IF(A3=6,"sześćdziesiąt ",IF(A3=7,"siedemdziesiąt ",IF(A3=8,"osiemdziesiąt ",IF(A3=9,"dziewięćdziesiąt ",""))))</f>
      </c>
      <c r="J3" s="14">
        <f>IF(C3,E3&amp;I3,IF(D3,F3&amp;I3,""))</f>
      </c>
    </row>
    <row r="4" spans="1:10" ht="12.75" customHeight="1">
      <c r="A4" s="3">
        <f>INT(A$1/1000000)-A3*10</f>
        <v>0</v>
      </c>
      <c r="C4" s="6">
        <f t="shared" si="0"/>
        <v>1</v>
      </c>
      <c r="D4" s="6">
        <f t="shared" si="1"/>
        <v>0</v>
      </c>
      <c r="E4" s="14">
        <f>IF(A4=0,IF(AND(A3&lt;&gt;0,A3&lt;&gt;1),"milionów ",""),IF(A4=1,IF(A3=0,"jeden milion ","jeden milionów "),IF(A4=2,"dwa miliony ",IF(A4=3,"trzy miliony ",IF(A4=4,"cztery miliony ",IF(A4=5,"pięć milionów ",""))))))</f>
      </c>
      <c r="F4" s="14">
        <f>IF(A4=6,"sześć milionów ",IF(A4=7,"siedem milionów ",IF(A4=8,"osiem milionów ",IF(A4=9,"dziewięć milionów ",""))))</f>
      </c>
      <c r="G4" s="14">
        <f>IF(A4=0,"",IF(A4=1,"jedenaście milionów ",IF(A4=2,"dwanaście milionów ",IF(A4=3,"trzynaście milionów ",IF(A4=4,"czternaście milionów ",IF(A4=5,"piętnaście milionów ",""))))))</f>
      </c>
      <c r="H4" s="14">
        <f>IF(A4=6,"szesnaście milionów ",IF(A4=7,"siedemnaście milionów ",IF(A4=8,"osiemnaście milionów ",IF(A4=9,"dziewiętnaście milionów ",""))))</f>
      </c>
      <c r="J4" s="14">
        <f>IF(A3=1,IF(C4,G4,IF(D4,H4)),IF(C4,E4,IF(D4,F4,"")))</f>
      </c>
    </row>
    <row r="5" spans="1:10" ht="12.75" customHeight="1">
      <c r="A5">
        <f>INT(A$1/100000)-10*A4-100*A3</f>
        <v>0</v>
      </c>
      <c r="C5" s="6">
        <f t="shared" si="0"/>
        <v>1</v>
      </c>
      <c r="D5" s="6">
        <f t="shared" si="1"/>
        <v>0</v>
      </c>
      <c r="E5" s="14">
        <f>IF(A5=0,"",IF(A5=1,"sto ",IF(A5=2,"dwieście ",IF(A5=3,"trzysta ",IF(A5=4,"czterysta ",IF(A5=5,"pięćset ",""))))))</f>
      </c>
      <c r="F5" s="14">
        <f>IF(A5=6,"sześćset ",IF(A5=7,"siedemset ",IF(A5=8,"osiemset ",IF(A5=9,"dziewięćset ",""))))</f>
      </c>
      <c r="J5" s="14">
        <f>IF(C5,E5&amp;I5,IF(D5,F5&amp;I5,""))</f>
      </c>
    </row>
    <row r="6" spans="1:10" ht="12.75" customHeight="1">
      <c r="A6">
        <f>INT(A$1/10000)-10*A5-100*A4-1000*A3</f>
        <v>0</v>
      </c>
      <c r="C6" s="6">
        <f t="shared" si="0"/>
        <v>1</v>
      </c>
      <c r="D6" s="6">
        <f t="shared" si="1"/>
        <v>0</v>
      </c>
      <c r="E6" s="14">
        <f>IF(A6=0,"",IF(A6=1,IF(A7=0,"dziesięć tysięcy ",""),IF(A6=2,"dwadzieścia ",IF(A6=3,"trzydzieści ",IF(A6=4,"czterdzieści ",IF(A6=5,"pięćdziesiąt ",""))))))</f>
      </c>
      <c r="F6" s="14">
        <f>IF(A6=6,"sześćdziesiąt ",IF(A6=7,"siedemdziesiąt ",IF(A6=8,"osiemdziesiąt ",IF(A6=9,"dziewięćdziesiąt ",""))))</f>
      </c>
      <c r="J6" s="14">
        <f>IF(C6,E6&amp;I6,IF(D6,F6&amp;I6,""))</f>
      </c>
    </row>
    <row r="7" spans="1:10" ht="12.75" customHeight="1">
      <c r="A7" s="3">
        <f>INT(A$1/1000)-10*A6-100*A5-1000*A4-10000*A3</f>
        <v>0</v>
      </c>
      <c r="C7" s="6">
        <f t="shared" si="0"/>
        <v>1</v>
      </c>
      <c r="D7" s="6">
        <f t="shared" si="1"/>
        <v>0</v>
      </c>
      <c r="E7" s="14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</c>
      <c r="F7" s="14">
        <f>IF(A7=6,"sześć tysięcy ",IF(A7=7,"siedem tysięcy ",IF(A7=8,"osiem tysięcy ",IF(A7=9,"dziewięć tysięcy ",""))))</f>
      </c>
      <c r="G7" s="14">
        <f>IF(A7=0,"",IF(A7=1,"jedenaście tysięcy ",IF(A7=2,"dwanaście tysięcy ",IF(A7=3,"trzynaście tysięcy ",IF(A7=4,"czternaście tysięcy ",IF(A7=5,"piętnaście tysięcy ",""))))))</f>
      </c>
      <c r="H7" s="14">
        <f>IF(A7=6,"szesnaście tysięcy ",IF(A7=7,"siedemnaście tysięcy ",IF(A7=8,"osiemnaście tysięcy ",IF(A7=9,"dziewiętnaście tysięcy ",""))))</f>
      </c>
      <c r="J7" s="14">
        <f>IF(A6=1,IF(C7,G7,IF(D7,H7)),IF(C7,E7,IF(D7,F7,"")))</f>
      </c>
    </row>
    <row r="8" spans="1:10" ht="12.75" customHeight="1">
      <c r="A8">
        <f>INT(A$1/100)-10*A7-100*A6-1000*A5-10000*A4-100000*A3</f>
        <v>0</v>
      </c>
      <c r="C8" s="6">
        <f t="shared" si="0"/>
        <v>1</v>
      </c>
      <c r="D8" s="6">
        <f t="shared" si="1"/>
        <v>0</v>
      </c>
      <c r="E8" s="14">
        <f>IF(A8=0,"",IF(A8=1,"sto ",IF(A8=2,"dwieście ",IF(A8=3,"trzysta ",IF(A8=4,"czterysta ",IF(A8=5,"pięćset ",""))))))</f>
      </c>
      <c r="F8" s="14">
        <f>IF(A8=6,"sześćset ",IF(A8=7,"siedemset ",IF(A8=8,"osiemset ",IF(A8=9,"dziewięćset ",""))))</f>
      </c>
      <c r="J8" s="14">
        <f>IF(C8,E8&amp;I8,IF(D8,F8&amp;I8,""))</f>
      </c>
    </row>
    <row r="9" spans="1:10" ht="12.75" customHeight="1">
      <c r="A9">
        <f>INT(A$1/10)-10*A8-100*A7-1000*A6-10000*A5-100000*A4-1000000*A3</f>
        <v>0</v>
      </c>
      <c r="C9" s="6">
        <f t="shared" si="0"/>
        <v>1</v>
      </c>
      <c r="D9" s="6">
        <f t="shared" si="1"/>
        <v>0</v>
      </c>
      <c r="E9" s="14">
        <f>IF(A9=0,"",IF(A9=1,IF(A10=0,"dziesięć ",""),IF(A9=2,"dwadzieścia ",IF(A9=3,"trzydzieści ",IF(A9=4,"czterdzieści ",IF(A9=5,"pięćdziesiąt ",""))))))</f>
      </c>
      <c r="F9" s="14">
        <f>IF(A9=6,"sześćdziesiąt ",IF(A9=7,"siedemdziesiąt ",IF(A9=8,"osiemdziesiąt ",IF(A9=9,"dziewięćdziesiąt ",""))))</f>
      </c>
      <c r="J9" s="14">
        <f>IF(C9,E9&amp;I9,IF(D9,F9&amp;I9,""))</f>
      </c>
    </row>
    <row r="10" spans="1:10" ht="12.75" customHeight="1">
      <c r="A10" s="3">
        <f>INT(A$1)-10*A9-100*A8-1000*A7-10000*A6-100000*A5-1000000*A4-10000000*A3</f>
        <v>0</v>
      </c>
      <c r="C10" s="6">
        <f t="shared" si="0"/>
        <v>1</v>
      </c>
      <c r="D10" s="6">
        <f t="shared" si="1"/>
        <v>0</v>
      </c>
      <c r="E10" s="14">
        <f>IF(A10=0,"",IF(A10=1,"jeden ",IF(A10=2,"dwa ",IF(A10=3,"trzy ",IF(A10=4,"cztery ",IF(A10=5,"pięć ",""))))))</f>
      </c>
      <c r="F10" s="14">
        <f>IF(A10=6,"sześć ",IF(A10=7,"siedem ",IF(A10=8,"osiem ",IF(A10=9,"dziewięć ",""))))</f>
      </c>
      <c r="G10" s="14">
        <f>IF(A10=0,"",IF(A10=1,"jedenaście ",IF(A10=2,"dwanaście ",IF(A10=3,"trzynaście ",IF(A10=4,"czternaście ",IF(A10=5,"piętnaście ",""))))))</f>
      </c>
      <c r="H10" s="14">
        <f>IF(A10=6,"szesnaście ",IF(A10=7,"siedemnaście ",IF(A10=8,"osiemnaście ",IF(A10=9,"dziewiętnaście ",""))))</f>
      </c>
      <c r="J10" s="14">
        <f>IF(A9=1,IF(C10,G10,IF(D10,H10)),IF(C10,E10,IF(D10,F10,"")))</f>
      </c>
    </row>
    <row r="11" spans="1:10" ht="12.75" customHeight="1">
      <c r="A11" s="30">
        <f>ROUND((A1-TRUNC(A1,0))*100,0)</f>
        <v>0</v>
      </c>
      <c r="J11" s="14" t="str">
        <f>"EURO "&amp;A11&amp;"/100"</f>
        <v>EURO 0/100</v>
      </c>
    </row>
    <row r="12" ht="12.75" customHeight="1">
      <c r="E12" s="5" t="s">
        <v>34</v>
      </c>
    </row>
    <row r="13" spans="1:10" ht="12.75" customHeight="1">
      <c r="A13" s="1">
        <f>TRUNC(A1,1)</f>
        <v>0</v>
      </c>
      <c r="E13" s="14" t="str">
        <f>J3&amp;J4&amp;J5&amp;J6&amp;J7&amp;J8&amp;J9&amp;J10&amp;J11</f>
        <v>EURO 0/100</v>
      </c>
      <c r="F13" s="14"/>
      <c r="G13" s="14"/>
      <c r="H13" s="14"/>
      <c r="I13" s="14"/>
      <c r="J13" s="46"/>
    </row>
    <row r="14" ht="12.75" customHeight="1"/>
    <row r="15" ht="12.75" customHeight="1"/>
    <row r="16" ht="12.75" customHeight="1"/>
    <row r="17" ht="12.75" customHeight="1">
      <c r="E17" s="47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mergeCells count="1">
    <mergeCell ref="G1:H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3"/>
  <sheetViews>
    <sheetView zoomScalePageLayoutView="0" workbookViewId="0" topLeftCell="A1">
      <pane ySplit="1" topLeftCell="A36" activePane="bottomLeft" state="frozen"/>
      <selection pane="topLeft" activeCell="B5" sqref="A5:B5"/>
      <selection pane="bottomLeft" activeCell="B1" sqref="B1"/>
    </sheetView>
  </sheetViews>
  <sheetFormatPr defaultColWidth="14.421875" defaultRowHeight="15" customHeight="1"/>
  <cols>
    <col min="1" max="1" width="12.28125" style="0" customWidth="1"/>
    <col min="2" max="2" width="87.140625" style="0" customWidth="1"/>
    <col min="3" max="26" width="8.00390625" style="0" customWidth="1"/>
  </cols>
  <sheetData>
    <row r="1" spans="1:2" ht="12.75" customHeight="1">
      <c r="A1" t="s">
        <v>38</v>
      </c>
      <c r="B1" t="s">
        <v>61</v>
      </c>
    </row>
    <row r="2" spans="1:2" ht="12.75" customHeight="1">
      <c r="A2" t="s">
        <v>40</v>
      </c>
      <c r="B2" t="s">
        <v>161</v>
      </c>
    </row>
    <row r="3" spans="1:2" ht="12.75" customHeight="1">
      <c r="A3" t="s">
        <v>42</v>
      </c>
      <c r="B3" t="s">
        <v>99</v>
      </c>
    </row>
    <row r="4" spans="1:2" ht="12.75" customHeight="1">
      <c r="A4" t="s">
        <v>44</v>
      </c>
      <c r="B4" t="s">
        <v>111</v>
      </c>
    </row>
    <row r="5" spans="1:2" ht="12.75" customHeight="1">
      <c r="A5" t="s">
        <v>46</v>
      </c>
      <c r="B5" t="s">
        <v>123</v>
      </c>
    </row>
    <row r="6" spans="1:2" ht="12.75" customHeight="1">
      <c r="A6" t="s">
        <v>48</v>
      </c>
      <c r="B6" t="s">
        <v>125</v>
      </c>
    </row>
    <row r="7" spans="1:2" ht="12.75" customHeight="1">
      <c r="A7" t="s">
        <v>50</v>
      </c>
      <c r="B7" t="s">
        <v>129</v>
      </c>
    </row>
    <row r="8" spans="1:2" ht="12.75" customHeight="1">
      <c r="A8" t="s">
        <v>54</v>
      </c>
      <c r="B8" t="s">
        <v>41</v>
      </c>
    </row>
    <row r="9" spans="1:2" ht="12.75" customHeight="1">
      <c r="A9" t="s">
        <v>56</v>
      </c>
      <c r="B9" t="s">
        <v>75</v>
      </c>
    </row>
    <row r="10" spans="1:2" ht="12.75" customHeight="1">
      <c r="A10" t="s">
        <v>58</v>
      </c>
      <c r="B10" t="s">
        <v>103</v>
      </c>
    </row>
    <row r="11" spans="1:2" ht="12.75" customHeight="1">
      <c r="A11" t="s">
        <v>60</v>
      </c>
      <c r="B11" t="s">
        <v>83</v>
      </c>
    </row>
    <row r="12" spans="1:2" ht="12.75" customHeight="1">
      <c r="A12" t="s">
        <v>62</v>
      </c>
      <c r="B12" t="s">
        <v>155</v>
      </c>
    </row>
    <row r="13" spans="1:2" ht="12.75" customHeight="1">
      <c r="A13" t="s">
        <v>64</v>
      </c>
      <c r="B13" t="s">
        <v>138</v>
      </c>
    </row>
    <row r="14" spans="1:2" ht="12.75" customHeight="1">
      <c r="A14" t="s">
        <v>66</v>
      </c>
      <c r="B14" t="s">
        <v>168</v>
      </c>
    </row>
    <row r="15" spans="1:2" ht="12.75" customHeight="1">
      <c r="A15" t="s">
        <v>68</v>
      </c>
      <c r="B15" t="s">
        <v>131</v>
      </c>
    </row>
    <row r="16" spans="1:2" ht="12.75" customHeight="1">
      <c r="A16" t="s">
        <v>70</v>
      </c>
      <c r="B16" t="s">
        <v>45</v>
      </c>
    </row>
    <row r="17" spans="1:2" ht="12.75" customHeight="1">
      <c r="A17" t="s">
        <v>72</v>
      </c>
      <c r="B17" t="s">
        <v>43</v>
      </c>
    </row>
    <row r="18" spans="1:2" ht="12.75" customHeight="1">
      <c r="A18" t="s">
        <v>74</v>
      </c>
      <c r="B18" t="s">
        <v>85</v>
      </c>
    </row>
    <row r="19" spans="1:2" ht="12.75" customHeight="1">
      <c r="A19" t="s">
        <v>76</v>
      </c>
      <c r="B19" t="s">
        <v>87</v>
      </c>
    </row>
    <row r="20" spans="1:2" ht="12.75" customHeight="1">
      <c r="A20" t="s">
        <v>78</v>
      </c>
      <c r="B20" t="s">
        <v>89</v>
      </c>
    </row>
    <row r="21" spans="1:2" ht="12.75" customHeight="1">
      <c r="A21" t="s">
        <v>80</v>
      </c>
      <c r="B21" t="s">
        <v>59</v>
      </c>
    </row>
    <row r="22" spans="1:2" ht="12.75" customHeight="1">
      <c r="A22" t="s">
        <v>82</v>
      </c>
      <c r="B22" t="s">
        <v>105</v>
      </c>
    </row>
    <row r="23" spans="1:2" ht="12.75" customHeight="1">
      <c r="A23" t="s">
        <v>84</v>
      </c>
      <c r="B23" t="s">
        <v>93</v>
      </c>
    </row>
    <row r="24" spans="1:2" ht="12.75" customHeight="1">
      <c r="A24" t="s">
        <v>86</v>
      </c>
      <c r="B24" t="s">
        <v>91</v>
      </c>
    </row>
    <row r="25" spans="1:2" ht="12.75" customHeight="1">
      <c r="A25" t="s">
        <v>88</v>
      </c>
      <c r="B25" t="s">
        <v>73</v>
      </c>
    </row>
    <row r="26" spans="1:2" ht="12.75" customHeight="1">
      <c r="A26" t="s">
        <v>90</v>
      </c>
      <c r="B26" t="s">
        <v>81</v>
      </c>
    </row>
    <row r="27" spans="1:2" ht="12.75" customHeight="1">
      <c r="A27" t="s">
        <v>92</v>
      </c>
      <c r="B27" t="s">
        <v>136</v>
      </c>
    </row>
    <row r="28" spans="1:2" ht="12.75" customHeight="1">
      <c r="A28" t="s">
        <v>94</v>
      </c>
      <c r="B28" t="s">
        <v>97</v>
      </c>
    </row>
    <row r="29" spans="1:2" ht="12.75" customHeight="1">
      <c r="A29" t="s">
        <v>96</v>
      </c>
      <c r="B29" t="s">
        <v>153</v>
      </c>
    </row>
    <row r="30" spans="1:2" ht="12.75" customHeight="1">
      <c r="A30" t="s">
        <v>98</v>
      </c>
      <c r="B30" t="s">
        <v>127</v>
      </c>
    </row>
    <row r="31" spans="1:2" ht="12.75" customHeight="1">
      <c r="A31" t="s">
        <v>100</v>
      </c>
      <c r="B31" t="s">
        <v>57</v>
      </c>
    </row>
    <row r="32" spans="1:2" ht="12.75" customHeight="1">
      <c r="A32" t="s">
        <v>102</v>
      </c>
      <c r="B32" t="s">
        <v>163</v>
      </c>
    </row>
    <row r="33" spans="1:2" ht="12.75" customHeight="1">
      <c r="A33" t="s">
        <v>104</v>
      </c>
      <c r="B33" t="s">
        <v>107</v>
      </c>
    </row>
    <row r="34" spans="1:2" ht="12.75" customHeight="1">
      <c r="A34" t="s">
        <v>106</v>
      </c>
      <c r="B34" t="s">
        <v>119</v>
      </c>
    </row>
    <row r="35" spans="1:2" ht="12.75" customHeight="1">
      <c r="A35" t="s">
        <v>108</v>
      </c>
      <c r="B35" t="s">
        <v>159</v>
      </c>
    </row>
    <row r="36" spans="1:2" ht="12.75" customHeight="1">
      <c r="A36" t="s">
        <v>110</v>
      </c>
      <c r="B36" t="s">
        <v>113</v>
      </c>
    </row>
    <row r="37" spans="1:2" ht="12.75" customHeight="1">
      <c r="A37" t="s">
        <v>112</v>
      </c>
      <c r="B37" t="s">
        <v>121</v>
      </c>
    </row>
    <row r="38" spans="1:2" ht="12.75" customHeight="1">
      <c r="A38" t="s">
        <v>114</v>
      </c>
      <c r="B38" t="s">
        <v>47</v>
      </c>
    </row>
    <row r="39" spans="1:2" ht="12.75" customHeight="1">
      <c r="A39" t="s">
        <v>116</v>
      </c>
      <c r="B39" t="s">
        <v>79</v>
      </c>
    </row>
    <row r="40" spans="1:2" ht="12.75" customHeight="1">
      <c r="A40" t="s">
        <v>118</v>
      </c>
      <c r="B40" t="s">
        <v>133</v>
      </c>
    </row>
    <row r="41" spans="1:2" ht="12.75" customHeight="1">
      <c r="A41" t="s">
        <v>120</v>
      </c>
      <c r="B41" t="s">
        <v>142</v>
      </c>
    </row>
    <row r="42" spans="1:2" ht="12.75" customHeight="1">
      <c r="A42" t="s">
        <v>122</v>
      </c>
      <c r="B42" t="s">
        <v>55</v>
      </c>
    </row>
    <row r="43" spans="1:2" ht="12.75" customHeight="1">
      <c r="A43" t="s">
        <v>124</v>
      </c>
      <c r="B43" t="s">
        <v>145</v>
      </c>
    </row>
    <row r="44" spans="1:2" ht="12.75" customHeight="1">
      <c r="A44" t="s">
        <v>126</v>
      </c>
      <c r="B44" t="s">
        <v>149</v>
      </c>
    </row>
    <row r="45" spans="1:2" ht="12.75" customHeight="1">
      <c r="A45" t="s">
        <v>128</v>
      </c>
      <c r="B45" t="s">
        <v>147</v>
      </c>
    </row>
    <row r="46" spans="1:2" ht="12.75" customHeight="1">
      <c r="A46" t="s">
        <v>130</v>
      </c>
      <c r="B46" t="s">
        <v>151</v>
      </c>
    </row>
    <row r="47" spans="1:2" ht="12.75" customHeight="1">
      <c r="A47" t="s">
        <v>132</v>
      </c>
      <c r="B47" t="s">
        <v>77</v>
      </c>
    </row>
    <row r="48" spans="1:2" ht="12.75" customHeight="1">
      <c r="A48" t="s">
        <v>134</v>
      </c>
      <c r="B48" t="s">
        <v>157</v>
      </c>
    </row>
    <row r="49" spans="1:2" ht="12.75" customHeight="1">
      <c r="A49" t="s">
        <v>137</v>
      </c>
      <c r="B49" t="s">
        <v>109</v>
      </c>
    </row>
    <row r="50" spans="1:2" ht="12.75" customHeight="1">
      <c r="A50" t="s">
        <v>139</v>
      </c>
      <c r="B50" t="s">
        <v>52</v>
      </c>
    </row>
    <row r="51" spans="1:2" ht="12.75" customHeight="1">
      <c r="A51" t="s">
        <v>141</v>
      </c>
      <c r="B51" t="s">
        <v>166</v>
      </c>
    </row>
    <row r="52" spans="1:2" ht="12.75" customHeight="1">
      <c r="A52" t="s">
        <v>144</v>
      </c>
      <c r="B52" t="s">
        <v>63</v>
      </c>
    </row>
    <row r="53" spans="1:2" ht="12.75" customHeight="1">
      <c r="A53" t="s">
        <v>146</v>
      </c>
      <c r="B53" t="s">
        <v>49</v>
      </c>
    </row>
    <row r="54" spans="1:2" ht="12.75" customHeight="1">
      <c r="A54" t="s">
        <v>148</v>
      </c>
      <c r="B54" t="s">
        <v>39</v>
      </c>
    </row>
    <row r="55" spans="1:2" ht="12.75" customHeight="1">
      <c r="A55" t="s">
        <v>150</v>
      </c>
      <c r="B55" t="s">
        <v>140</v>
      </c>
    </row>
    <row r="56" spans="1:2" ht="12.75" customHeight="1">
      <c r="A56" t="s">
        <v>152</v>
      </c>
      <c r="B56" t="s">
        <v>65</v>
      </c>
    </row>
    <row r="57" spans="1:2" ht="12.75" customHeight="1">
      <c r="A57" t="s">
        <v>154</v>
      </c>
      <c r="B57" t="s">
        <v>95</v>
      </c>
    </row>
    <row r="58" spans="1:2" ht="12.75" customHeight="1">
      <c r="A58" t="s">
        <v>156</v>
      </c>
      <c r="B58" t="s">
        <v>69</v>
      </c>
    </row>
    <row r="59" spans="1:2" ht="12.75" customHeight="1">
      <c r="A59" t="s">
        <v>158</v>
      </c>
      <c r="B59" t="s">
        <v>101</v>
      </c>
    </row>
    <row r="60" spans="1:2" ht="12.75" customHeight="1">
      <c r="A60" t="s">
        <v>160</v>
      </c>
      <c r="B60" t="s">
        <v>71</v>
      </c>
    </row>
    <row r="61" spans="1:2" ht="12.75" customHeight="1">
      <c r="A61" t="s">
        <v>162</v>
      </c>
      <c r="B61" t="s">
        <v>67</v>
      </c>
    </row>
    <row r="62" spans="1:2" ht="12.75" customHeight="1">
      <c r="A62" t="s">
        <v>165</v>
      </c>
      <c r="B62" t="s">
        <v>117</v>
      </c>
    </row>
    <row r="63" spans="1:2" ht="12.75" customHeight="1">
      <c r="A63" t="s">
        <v>167</v>
      </c>
      <c r="B63" t="s">
        <v>115</v>
      </c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sheetProtection/>
  <printOptions/>
  <pageMargins left="0.7" right="0.7" top="0.75" bottom="0.75" header="0.3" footer="0.3"/>
  <pageSetup orientation="portrait" paperSize="9"/>
  <ignoredErrors>
    <ignoredError sqref="A1:A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Gawłowska</dc:creator>
  <cp:keywords/>
  <dc:description/>
  <cp:lastModifiedBy>Rzecznik</cp:lastModifiedBy>
  <cp:lastPrinted>2018-03-05T09:46:48Z</cp:lastPrinted>
  <dcterms:created xsi:type="dcterms:W3CDTF">2018-01-24T18:48:24Z</dcterms:created>
  <dcterms:modified xsi:type="dcterms:W3CDTF">2018-03-09T09:41:46Z</dcterms:modified>
  <cp:category/>
  <cp:version/>
  <cp:contentType/>
  <cp:contentStatus/>
</cp:coreProperties>
</file>